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200" activeTab="2"/>
  </bookViews>
  <sheets>
    <sheet name="职工基本医疗保险基金收支表" sheetId="1" r:id="rId1"/>
    <sheet name="城乡居民基本医疗保险基金收支表" sheetId="2" r:id="rId2"/>
    <sheet name="生育保险基金收支表" sheetId="3" r:id="rId3"/>
  </sheets>
  <calcPr calcId="144525"/>
</workbook>
</file>

<file path=xl/sharedStrings.xml><?xml version="1.0" encoding="utf-8"?>
<sst xmlns="http://schemas.openxmlformats.org/spreadsheetml/2006/main" count="70">
  <si>
    <t>2019年职工基本医疗保险基金收支表</t>
  </si>
  <si>
    <t>济源市</t>
  </si>
  <si>
    <t>单位：元</t>
  </si>
  <si>
    <t>项      目</t>
  </si>
  <si>
    <t>合      计</t>
  </si>
  <si>
    <t>统账结合</t>
  </si>
  <si>
    <t>单建统筹基金</t>
  </si>
  <si>
    <t>小   计</t>
  </si>
  <si>
    <t>基本医疗保
险统筹基金</t>
  </si>
  <si>
    <t>基本医疗保险
个人账户基金</t>
  </si>
  <si>
    <t>小      计</t>
  </si>
  <si>
    <t>一、基本医疗保险费收入</t>
  </si>
  <si>
    <t>一、基本医疗保险待遇支出</t>
  </si>
  <si>
    <t xml:space="preserve">    其中：单位缴费</t>
  </si>
  <si>
    <t>　  其中：住院支出</t>
  </si>
  <si>
    <t xml:space="preserve">          个人缴费</t>
  </si>
  <si>
    <t>　        门诊支出</t>
  </si>
  <si>
    <t>二、利息收入</t>
  </si>
  <si>
    <t xml:space="preserve">          生育医疗费用支出</t>
  </si>
  <si>
    <t>三、财政补贴收入</t>
  </si>
  <si>
    <t>×</t>
  </si>
  <si>
    <t xml:space="preserve">          生育津贴支出</t>
  </si>
  <si>
    <t>四、其他收入</t>
  </si>
  <si>
    <t>二、其他支出</t>
  </si>
  <si>
    <t>五、转移收入</t>
  </si>
  <si>
    <t>三、转移支出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</si>
  <si>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</si>
  <si>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</si>
  <si>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</si>
  <si>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</si>
  <si>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</si>
  <si>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</si>
  <si>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</si>
  <si>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</si>
  <si>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</si>
  <si>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</si>
  <si>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</si>
  <si>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</si>
  <si>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2019年城乡居民基本医疗保险基金收支表</t>
  </si>
  <si>
    <t>项          目</t>
  </si>
  <si>
    <t>合计</t>
  </si>
  <si>
    <t>城镇居民基本
医疗保险基金</t>
  </si>
  <si>
    <t>新型农村合
作医疗基金</t>
  </si>
  <si>
    <t>合并实施的城乡居民
基本医疗保险基金</t>
  </si>
  <si>
    <t>项目</t>
  </si>
  <si>
    <t>一、缴费收入</t>
  </si>
  <si>
    <t xml:space="preserve">    其中：个人缴费收入</t>
  </si>
  <si>
    <t>　　其中：住院支出</t>
  </si>
  <si>
    <t xml:space="preserve">          集体扶持收入</t>
  </si>
  <si>
    <t>　　　　　门诊支出</t>
  </si>
  <si>
    <t xml:space="preserve">          城乡医疗救助资助收入</t>
  </si>
  <si>
    <t>二、大病保险支出</t>
  </si>
  <si>
    <t xml:space="preserve">          财政对困难人员代缴收入</t>
  </si>
  <si>
    <t xml:space="preserve">      其中：按规定标准补助收入</t>
  </si>
  <si>
    <t>三、其他支出</t>
  </si>
  <si>
    <t>五、本年收入小计</t>
  </si>
  <si>
    <t>六、上级补助收入</t>
  </si>
  <si>
    <t>七、下级上解收入</t>
  </si>
  <si>
    <t>八、本年收入合计</t>
  </si>
  <si>
    <t>九、上年结余</t>
  </si>
  <si>
    <t>总        计</t>
  </si>
  <si>
    <t>总         计</t>
  </si>
  <si>
    <t>2019年生育保险基金收支表</t>
  </si>
  <si>
    <t>项       目</t>
  </si>
  <si>
    <t>金额</t>
  </si>
  <si>
    <t>项        目</t>
  </si>
  <si>
    <t>一、生育保险费收入</t>
  </si>
  <si>
    <t>一、生育医疗费用支出</t>
  </si>
  <si>
    <t xml:space="preserve">    其中：计划生育医疗费用支出</t>
  </si>
  <si>
    <t>二、生育津贴支出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</si>
</sst>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;\-#,##0.00;;"/>
  </numFmts>
  <fonts count="27">
    <font>
      <sz val="11"/>
      <color indexed="8"/>
      <name val="??"/>
      <charset val="134"/>
    </font>
    <font>
      <sz val="11"/>
      <color indexed="8"/>
      <name val="??"/>
      <charset val="0"/>
    </font>
    <font>
      <sz val="11"/>
      <color indexed="60"/>
      <name val="??"/>
      <charset val="0"/>
    </font>
    <font>
      <sz val="11"/>
      <color indexed="9"/>
      <name val="??"/>
      <charset val="0"/>
    </font>
    <font>
      <b/>
      <sz val="18"/>
      <color indexed="62"/>
      <name val="??"/>
      <charset val="134"/>
    </font>
    <font>
      <sz val="11"/>
      <color indexed="62"/>
      <name val="??"/>
      <charset val="0"/>
    </font>
    <font>
      <b/>
      <sz val="11"/>
      <color indexed="62"/>
      <name val="??"/>
      <charset val="134"/>
    </font>
    <font>
      <u/>
      <sz val="11"/>
      <color indexed="12"/>
      <name val="??"/>
      <charset val="0"/>
    </font>
    <font>
      <u/>
      <sz val="11"/>
      <color indexed="20"/>
      <name val="??"/>
      <charset val="0"/>
    </font>
    <font>
      <b/>
      <sz val="13"/>
      <color indexed="62"/>
      <name val="??"/>
      <charset val="134"/>
    </font>
    <font>
      <sz val="11"/>
      <color indexed="10"/>
      <name val="??"/>
      <charset val="0"/>
    </font>
    <font>
      <i/>
      <sz val="11"/>
      <color indexed="47"/>
      <name val="??"/>
      <charset val="0"/>
    </font>
    <font>
      <b/>
      <sz val="15"/>
      <color indexed="62"/>
      <name val="??"/>
      <charset val="134"/>
    </font>
    <font>
      <b/>
      <sz val="11"/>
      <color indexed="8"/>
      <name val="??"/>
      <charset val="0"/>
    </font>
    <font>
      <sz val="11"/>
      <color indexed="52"/>
      <name val="??"/>
      <charset val="0"/>
    </font>
    <font>
      <b/>
      <sz val="11"/>
      <color indexed="52"/>
      <name val="??"/>
      <charset val="0"/>
    </font>
    <font>
      <sz val="11"/>
      <color indexed="17"/>
      <name val="??"/>
      <charset val="0"/>
    </font>
    <font>
      <b/>
      <sz val="11"/>
      <color indexed="9"/>
      <name val="??"/>
      <charset val="0"/>
    </font>
    <font>
      <sz val="10"/>
      <name val="宋体"/>
      <charset val="134"/>
    </font>
    <font>
      <b/>
      <sz val="27"/>
      <color indexed="8"/>
      <name val="宋体"/>
      <charset val="1"/>
    </font>
    <font>
      <b/>
      <sz val="11"/>
      <color indexed="8"/>
      <name val="华文中宋"/>
      <charset val="1"/>
    </font>
    <font>
      <sz val="11"/>
      <color indexed="8"/>
      <name val="宋体"/>
      <charset val="1"/>
    </font>
    <font>
      <sz val="12"/>
      <color indexed="8"/>
      <name val="宋体"/>
      <charset val="1"/>
    </font>
    <font>
      <sz val="12"/>
      <name val="宋体"/>
      <charset val="1"/>
    </font>
    <font>
      <sz val="10"/>
      <name val="宋体"/>
      <charset val="1"/>
    </font>
    <font>
      <b/>
      <sz val="12"/>
      <color indexed="8"/>
      <name val="宋体"/>
      <charset val="1"/>
    </font>
    <font>
      <sz val="9"/>
      <color indexed="8"/>
      <name val="宋体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9" borderId="15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6" fillId="0" borderId="1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2" borderId="15" applyNumberFormat="0" applyAlignment="0" applyProtection="0">
      <alignment vertical="center"/>
    </xf>
    <xf numFmtId="0" fontId="17" fillId="17" borderId="21" applyNumberFormat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</cellStyleXfs>
  <cellXfs count="57">
    <xf numFmtId="0" fontId="0" fillId="0" borderId="0" xfId="0" applyAlignment="1"/>
    <xf numFmtId="0" fontId="18" fillId="0" borderId="0" xfId="0" applyFont="1" applyFill="1" applyAlignment="1"/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0" fontId="21" fillId="0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176" fontId="22" fillId="2" borderId="2" xfId="0" applyNumberFormat="1" applyFont="1" applyFill="1" applyBorder="1" applyAlignment="1">
      <alignment horizontal="right" vertical="center"/>
    </xf>
    <xf numFmtId="0" fontId="22" fillId="2" borderId="3" xfId="0" applyFont="1" applyFill="1" applyBorder="1" applyAlignment="1">
      <alignment vertical="center"/>
    </xf>
    <xf numFmtId="176" fontId="22" fillId="3" borderId="2" xfId="0" applyNumberFormat="1" applyFont="1" applyFill="1" applyBorder="1" applyAlignment="1">
      <alignment horizontal="right" vertical="center"/>
    </xf>
    <xf numFmtId="176" fontId="22" fillId="3" borderId="3" xfId="0" applyNumberFormat="1" applyFont="1" applyFill="1" applyBorder="1" applyAlignment="1">
      <alignment horizontal="right" vertical="center"/>
    </xf>
    <xf numFmtId="176" fontId="22" fillId="2" borderId="3" xfId="0" applyNumberFormat="1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center" vertical="center"/>
    </xf>
    <xf numFmtId="0" fontId="23" fillId="2" borderId="0" xfId="0" applyFont="1" applyFill="1" applyAlignment="1"/>
    <xf numFmtId="0" fontId="22" fillId="2" borderId="0" xfId="0" applyFont="1" applyFill="1" applyAlignment="1">
      <alignment horizontal="right" vertical="center"/>
    </xf>
    <xf numFmtId="0" fontId="24" fillId="2" borderId="0" xfId="0" applyFont="1" applyFill="1" applyAlignment="1"/>
    <xf numFmtId="0" fontId="2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0" fontId="24" fillId="2" borderId="1" xfId="0" applyFont="1" applyFill="1" applyBorder="1" applyAlignment="1"/>
    <xf numFmtId="0" fontId="22" fillId="2" borderId="1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vertical="center"/>
    </xf>
    <xf numFmtId="176" fontId="22" fillId="3" borderId="6" xfId="0" applyNumberFormat="1" applyFont="1" applyFill="1" applyBorder="1" applyAlignment="1">
      <alignment horizontal="right" vertical="center"/>
    </xf>
    <xf numFmtId="176" fontId="22" fillId="3" borderId="7" xfId="0" applyNumberFormat="1" applyFont="1" applyFill="1" applyBorder="1" applyAlignment="1">
      <alignment horizontal="right" vertical="center"/>
    </xf>
    <xf numFmtId="176" fontId="22" fillId="3" borderId="8" xfId="0" applyNumberFormat="1" applyFont="1" applyFill="1" applyBorder="1" applyAlignment="1">
      <alignment horizontal="right" vertical="center"/>
    </xf>
    <xf numFmtId="176" fontId="22" fillId="3" borderId="9" xfId="0" applyNumberFormat="1" applyFont="1" applyFill="1" applyBorder="1" applyAlignment="1">
      <alignment horizontal="right" vertical="center"/>
    </xf>
    <xf numFmtId="0" fontId="22" fillId="2" borderId="10" xfId="0" applyFont="1" applyFill="1" applyBorder="1" applyAlignment="1">
      <alignment vertical="center"/>
    </xf>
    <xf numFmtId="176" fontId="22" fillId="2" borderId="4" xfId="0" applyNumberFormat="1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center" vertical="center"/>
    </xf>
    <xf numFmtId="176" fontId="22" fillId="2" borderId="4" xfId="0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vertical="center"/>
    </xf>
    <xf numFmtId="176" fontId="22" fillId="2" borderId="12" xfId="0" applyNumberFormat="1" applyFont="1" applyFill="1" applyBorder="1" applyAlignment="1">
      <alignment horizontal="right" vertical="center"/>
    </xf>
    <xf numFmtId="0" fontId="22" fillId="2" borderId="12" xfId="0" applyFont="1" applyFill="1" applyBorder="1" applyAlignment="1">
      <alignment horizontal="center" vertical="center"/>
    </xf>
    <xf numFmtId="176" fontId="22" fillId="2" borderId="12" xfId="0" applyNumberFormat="1" applyFont="1" applyFill="1" applyBorder="1" applyAlignment="1">
      <alignment horizontal="center" vertical="center"/>
    </xf>
    <xf numFmtId="176" fontId="22" fillId="2" borderId="2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vertical="center" wrapText="1"/>
    </xf>
    <xf numFmtId="176" fontId="22" fillId="2" borderId="13" xfId="0" applyNumberFormat="1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vertical="center"/>
    </xf>
    <xf numFmtId="176" fontId="22" fillId="2" borderId="5" xfId="0" applyNumberFormat="1" applyFont="1" applyFill="1" applyBorder="1" applyAlignment="1">
      <alignment horizontal="right" vertical="center"/>
    </xf>
    <xf numFmtId="176" fontId="22" fillId="2" borderId="7" xfId="0" applyNumberFormat="1" applyFont="1" applyFill="1" applyBorder="1" applyAlignment="1">
      <alignment horizontal="right" vertical="center"/>
    </xf>
    <xf numFmtId="176" fontId="22" fillId="2" borderId="10" xfId="0" applyNumberFormat="1" applyFont="1" applyFill="1" applyBorder="1" applyAlignment="1">
      <alignment horizontal="right" vertical="center"/>
    </xf>
    <xf numFmtId="176" fontId="22" fillId="3" borderId="12" xfId="0" applyNumberFormat="1" applyFont="1" applyFill="1" applyBorder="1" applyAlignment="1">
      <alignment horizontal="right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/>
    </xf>
    <xf numFmtId="0" fontId="26" fillId="2" borderId="0" xfId="0" applyFont="1" applyFill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176" fontId="22" fillId="3" borderId="4" xfId="0" applyNumberFormat="1" applyFont="1" applyFill="1" applyBorder="1" applyAlignment="1">
      <alignment horizontal="right" vertical="center"/>
    </xf>
    <xf numFmtId="0" fontId="22" fillId="2" borderId="12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1"/>
  <sheetViews>
    <sheetView showGridLines="0" topLeftCell="D1" workbookViewId="0">
      <pane topLeftCell="A7" activePane="bottomRight" state="frozen"/>
      <selection activeCell="L3" sqref="L3"/>
    </sheetView>
  </sheetViews>
  <sheetFormatPr defaultColWidth="8" defaultRowHeight="14.25"/>
  <cols>
    <col min="1" max="1" width="29.825" style="1"/>
    <col min="2" max="6" width="21.6583333333333" style="1"/>
    <col min="7" max="7" width="29.825" style="1"/>
    <col min="8" max="12" width="21.6583333333333" style="1"/>
  </cols>
  <sheetData>
    <row r="1" ht="35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18" customHeight="1" spans="1:12">
      <c r="A3" s="20"/>
      <c r="B3" s="20"/>
      <c r="C3" s="20"/>
      <c r="D3" s="20"/>
      <c r="E3" s="20"/>
      <c r="F3" s="17"/>
      <c r="G3" s="20"/>
      <c r="H3" s="20"/>
      <c r="I3" s="20"/>
      <c r="J3" s="20"/>
      <c r="K3" s="20"/>
      <c r="L3" s="17"/>
    </row>
    <row r="4" ht="18" customHeight="1" spans="1:12">
      <c r="A4" s="23" t="s">
        <v>1</v>
      </c>
      <c r="B4" s="23"/>
      <c r="C4" s="23"/>
      <c r="D4" s="23"/>
      <c r="E4" s="51"/>
      <c r="F4" s="49"/>
      <c r="G4" s="23"/>
      <c r="H4" s="23"/>
      <c r="I4" s="23"/>
      <c r="J4" s="23"/>
      <c r="K4" s="23"/>
      <c r="L4" s="49" t="s">
        <v>2</v>
      </c>
    </row>
    <row r="5" ht="27" customHeight="1" spans="1:12">
      <c r="A5" s="8" t="s">
        <v>3</v>
      </c>
      <c r="B5" s="25" t="s">
        <v>4</v>
      </c>
      <c r="C5" s="25" t="s">
        <v>5</v>
      </c>
      <c r="D5" s="25"/>
      <c r="E5" s="25"/>
      <c r="F5" s="25" t="s">
        <v>6</v>
      </c>
      <c r="G5" s="52" t="s">
        <v>3</v>
      </c>
      <c r="H5" s="25" t="s">
        <v>4</v>
      </c>
      <c r="I5" s="25" t="s">
        <v>5</v>
      </c>
      <c r="J5" s="25"/>
      <c r="K5" s="25"/>
      <c r="L5" s="25" t="s">
        <v>6</v>
      </c>
    </row>
    <row r="6" ht="30.75" customHeight="1" spans="1:12">
      <c r="A6" s="8"/>
      <c r="B6" s="25"/>
      <c r="C6" s="25" t="s">
        <v>7</v>
      </c>
      <c r="D6" s="25" t="s">
        <v>8</v>
      </c>
      <c r="E6" s="25" t="s">
        <v>9</v>
      </c>
      <c r="F6" s="25"/>
      <c r="G6" s="8"/>
      <c r="H6" s="25"/>
      <c r="I6" s="25" t="s">
        <v>10</v>
      </c>
      <c r="J6" s="25" t="s">
        <v>8</v>
      </c>
      <c r="K6" s="25" t="s">
        <v>9</v>
      </c>
      <c r="L6" s="25"/>
    </row>
    <row r="7" ht="27" customHeight="1" spans="1:12">
      <c r="A7" s="9" t="s">
        <v>11</v>
      </c>
      <c r="B7" s="12">
        <f t="shared" ref="B7:B12" si="0">C7+F7</f>
        <v>469004655.52</v>
      </c>
      <c r="C7" s="12">
        <f t="shared" ref="C7:C10" si="1">D7+E7</f>
        <v>469004655.52</v>
      </c>
      <c r="D7" s="12">
        <f t="shared" ref="D7:F7" si="2">D8+D9</f>
        <v>241887914.94</v>
      </c>
      <c r="E7" s="12">
        <f>E8+E9</f>
        <v>227116740.58</v>
      </c>
      <c r="F7" s="12">
        <f>F8+F9</f>
        <v>0</v>
      </c>
      <c r="G7" s="53" t="s">
        <v>12</v>
      </c>
      <c r="H7" s="12">
        <f t="shared" ref="H7:H12" si="3">I7+L7</f>
        <v>451168058.06</v>
      </c>
      <c r="I7" s="12">
        <f t="shared" ref="I7:I10" si="4">J7+K7</f>
        <v>451168058.06</v>
      </c>
      <c r="J7" s="12">
        <f>J8+J9+J10+J11</f>
        <v>257771613.65</v>
      </c>
      <c r="K7" s="12">
        <f>K8+K9+K10</f>
        <v>193396444.41</v>
      </c>
      <c r="L7" s="12">
        <f>L8+L9+L10+L11</f>
        <v>0</v>
      </c>
    </row>
    <row r="8" ht="27" customHeight="1" spans="1:12">
      <c r="A8" s="9" t="s">
        <v>13</v>
      </c>
      <c r="B8" s="12">
        <f>C8+F8</f>
        <v>360051165.49</v>
      </c>
      <c r="C8" s="12">
        <f>D8+E8</f>
        <v>360051165.49</v>
      </c>
      <c r="D8" s="10">
        <v>241887914.94</v>
      </c>
      <c r="E8" s="10">
        <v>118163250.55</v>
      </c>
      <c r="F8" s="10">
        <v>0</v>
      </c>
      <c r="G8" s="53" t="s">
        <v>14</v>
      </c>
      <c r="H8" s="12">
        <f>I8+L8</f>
        <v>220171633.78</v>
      </c>
      <c r="I8" s="12">
        <f>J8+K8</f>
        <v>220171633.78</v>
      </c>
      <c r="J8" s="10">
        <v>209468446.8</v>
      </c>
      <c r="K8" s="10">
        <v>10703186.98</v>
      </c>
      <c r="L8" s="10">
        <v>0</v>
      </c>
    </row>
    <row r="9" ht="27" customHeight="1" spans="1:12">
      <c r="A9" s="54" t="s">
        <v>15</v>
      </c>
      <c r="B9" s="55">
        <f>C9+F9</f>
        <v>108953490.03</v>
      </c>
      <c r="C9" s="55">
        <f>D9+E9</f>
        <v>108953490.03</v>
      </c>
      <c r="D9" s="32">
        <v>0</v>
      </c>
      <c r="E9" s="32">
        <v>108953490.03</v>
      </c>
      <c r="F9" s="32">
        <v>0</v>
      </c>
      <c r="G9" s="53" t="s">
        <v>16</v>
      </c>
      <c r="H9" s="55">
        <f>I9+L9</f>
        <v>230996424.28</v>
      </c>
      <c r="I9" s="55">
        <f>J9+K9</f>
        <v>230996424.28</v>
      </c>
      <c r="J9" s="32">
        <v>48303166.85</v>
      </c>
      <c r="K9" s="10">
        <v>182693257.43</v>
      </c>
      <c r="L9" s="32">
        <v>0</v>
      </c>
    </row>
    <row r="10" ht="27" customHeight="1" spans="1:12">
      <c r="A10" s="56" t="s">
        <v>17</v>
      </c>
      <c r="B10" s="46">
        <f>C10+F10</f>
        <v>14076060.27</v>
      </c>
      <c r="C10" s="46">
        <f>D10+E10</f>
        <v>14076060.27</v>
      </c>
      <c r="D10" s="36">
        <v>9232933.64</v>
      </c>
      <c r="E10" s="36">
        <v>4843126.63</v>
      </c>
      <c r="F10" s="36">
        <v>0</v>
      </c>
      <c r="G10" s="53" t="s">
        <v>18</v>
      </c>
      <c r="H10" s="46">
        <f>I10+L10</f>
        <v>0</v>
      </c>
      <c r="I10" s="46">
        <f>J10+K10</f>
        <v>0</v>
      </c>
      <c r="J10" s="36">
        <v>0</v>
      </c>
      <c r="K10" s="10">
        <v>0</v>
      </c>
      <c r="L10" s="36">
        <v>0</v>
      </c>
    </row>
    <row r="11" ht="27" customHeight="1" spans="1:12">
      <c r="A11" s="9" t="s">
        <v>19</v>
      </c>
      <c r="B11" s="12">
        <f>C11+F11</f>
        <v>0</v>
      </c>
      <c r="C11" s="12">
        <f>D11</f>
        <v>0</v>
      </c>
      <c r="D11" s="10">
        <v>0</v>
      </c>
      <c r="E11" s="8" t="s">
        <v>20</v>
      </c>
      <c r="F11" s="10">
        <v>0</v>
      </c>
      <c r="G11" s="53" t="s">
        <v>21</v>
      </c>
      <c r="H11" s="12">
        <f>I11+L11</f>
        <v>0</v>
      </c>
      <c r="I11" s="12">
        <f>J11</f>
        <v>0</v>
      </c>
      <c r="J11" s="10">
        <v>0</v>
      </c>
      <c r="K11" s="8" t="s">
        <v>20</v>
      </c>
      <c r="L11" s="10">
        <v>0</v>
      </c>
    </row>
    <row r="12" ht="27" customHeight="1" spans="1:12">
      <c r="A12" s="9" t="s">
        <v>22</v>
      </c>
      <c r="B12" s="12">
        <f>C12+F12</f>
        <v>0</v>
      </c>
      <c r="C12" s="12">
        <f t="shared" ref="C12:C17" si="5">D12+E12</f>
        <v>0</v>
      </c>
      <c r="D12" s="10">
        <v>0</v>
      </c>
      <c r="E12" s="10">
        <v>0</v>
      </c>
      <c r="F12" s="10">
        <v>0</v>
      </c>
      <c r="G12" s="53" t="s">
        <v>23</v>
      </c>
      <c r="H12" s="12">
        <f>I12+L12</f>
        <v>4462799.45</v>
      </c>
      <c r="I12" s="12">
        <f>J12+K12</f>
        <v>4462799.45</v>
      </c>
      <c r="J12" s="10">
        <v>0</v>
      </c>
      <c r="K12" s="10">
        <v>4462799.45</v>
      </c>
      <c r="L12" s="10">
        <v>0</v>
      </c>
    </row>
    <row r="13" ht="27" customHeight="1" spans="1:12">
      <c r="A13" s="9" t="s">
        <v>24</v>
      </c>
      <c r="B13" s="12">
        <f>C13</f>
        <v>936340.99</v>
      </c>
      <c r="C13" s="12">
        <f>E13</f>
        <v>936340.99</v>
      </c>
      <c r="D13" s="8" t="s">
        <v>20</v>
      </c>
      <c r="E13" s="10">
        <v>936340.99</v>
      </c>
      <c r="F13" s="8" t="s">
        <v>20</v>
      </c>
      <c r="G13" s="53" t="s">
        <v>25</v>
      </c>
      <c r="H13" s="12">
        <f>I13</f>
        <v>643303.96</v>
      </c>
      <c r="I13" s="12">
        <f>K13</f>
        <v>643303.96</v>
      </c>
      <c r="J13" s="8" t="s">
        <v>20</v>
      </c>
      <c r="K13" s="10">
        <v>643303.96</v>
      </c>
      <c r="L13" s="8" t="s">
        <v>20</v>
      </c>
    </row>
    <row r="14" ht="27" customHeight="1" spans="1:12">
      <c r="A14" s="9" t="s">
        <v>26</v>
      </c>
      <c r="B14" s="12">
        <f t="shared" ref="B14:B17" si="6">C14+F14</f>
        <v>484017056.78</v>
      </c>
      <c r="C14" s="12">
        <f>D14+E14</f>
        <v>484017056.78</v>
      </c>
      <c r="D14" s="12">
        <f>D7+D10+D11+D12</f>
        <v>251120848.58</v>
      </c>
      <c r="E14" s="12">
        <f>E7+E10+E12+E13</f>
        <v>232896208.2</v>
      </c>
      <c r="F14" s="12">
        <f>F7+F10+F11+F12</f>
        <v>0</v>
      </c>
      <c r="G14" s="53" t="s">
        <v>27</v>
      </c>
      <c r="H14" s="12">
        <f t="shared" ref="H14:H19" si="7">I14+L14</f>
        <v>456274161.47</v>
      </c>
      <c r="I14" s="12">
        <f t="shared" ref="I14:I19" si="8">J14+K14</f>
        <v>456274161.47</v>
      </c>
      <c r="J14" s="12">
        <f>J7+J12</f>
        <v>257771613.65</v>
      </c>
      <c r="K14" s="12">
        <f>K7+K12+K13</f>
        <v>198502547.82</v>
      </c>
      <c r="L14" s="12">
        <f>L7+L12</f>
        <v>0</v>
      </c>
    </row>
    <row r="15" ht="27" customHeight="1" spans="1:12">
      <c r="A15" s="9" t="s">
        <v>28</v>
      </c>
      <c r="B15" s="12">
        <f>C15+F15</f>
        <v>0</v>
      </c>
      <c r="C15" s="12">
        <f>D15+E15</f>
        <v>0</v>
      </c>
      <c r="D15" s="10">
        <v>0</v>
      </c>
      <c r="E15" s="10">
        <v>0</v>
      </c>
      <c r="F15" s="10">
        <v>0</v>
      </c>
      <c r="G15" s="53" t="s">
        <v>29</v>
      </c>
      <c r="H15" s="12">
        <f>I15+L15</f>
        <v>0</v>
      </c>
      <c r="I15" s="12">
        <f>J15+K15</f>
        <v>0</v>
      </c>
      <c r="J15" s="10">
        <v>0</v>
      </c>
      <c r="K15" s="10">
        <v>0</v>
      </c>
      <c r="L15" s="10">
        <v>0</v>
      </c>
    </row>
    <row r="16" ht="27" customHeight="1" spans="1:12">
      <c r="A16" s="9" t="s">
        <v>30</v>
      </c>
      <c r="B16" s="12">
        <f>C16+F16</f>
        <v>0</v>
      </c>
      <c r="C16" s="12">
        <f>D16+E16</f>
        <v>0</v>
      </c>
      <c r="D16" s="10">
        <v>0</v>
      </c>
      <c r="E16" s="10">
        <v>0</v>
      </c>
      <c r="F16" s="10">
        <v>0</v>
      </c>
      <c r="G16" s="53" t="s">
        <v>31</v>
      </c>
      <c r="H16" s="12">
        <f>I16+L16</f>
        <v>0</v>
      </c>
      <c r="I16" s="12">
        <f>J16+K16</f>
        <v>0</v>
      </c>
      <c r="J16" s="10">
        <v>0</v>
      </c>
      <c r="K16" s="10">
        <v>0</v>
      </c>
      <c r="L16" s="10">
        <v>0</v>
      </c>
    </row>
    <row r="17" ht="27" customHeight="1" spans="1:12">
      <c r="A17" s="9" t="s">
        <v>32</v>
      </c>
      <c r="B17" s="12">
        <f>C17+F17</f>
        <v>484017056.78</v>
      </c>
      <c r="C17" s="12">
        <f>D17+E17</f>
        <v>484017056.78</v>
      </c>
      <c r="D17" s="12">
        <f t="shared" ref="D17:F17" si="9">D14+D15+D16</f>
        <v>251120848.58</v>
      </c>
      <c r="E17" s="12">
        <f>E14+E15+E16</f>
        <v>232896208.2</v>
      </c>
      <c r="F17" s="12">
        <f>F14+F15+F16</f>
        <v>0</v>
      </c>
      <c r="G17" s="53" t="s">
        <v>33</v>
      </c>
      <c r="H17" s="12">
        <f>I17+L17</f>
        <v>456274161.47</v>
      </c>
      <c r="I17" s="12">
        <f>J17+K17</f>
        <v>456274161.47</v>
      </c>
      <c r="J17" s="12">
        <f t="shared" ref="J17:L17" si="10">J14+J15+J16</f>
        <v>257771613.65</v>
      </c>
      <c r="K17" s="12">
        <f>K14+K15+K16</f>
        <v>198502547.82</v>
      </c>
      <c r="L17" s="12">
        <f>L14+L15+L16</f>
        <v>0</v>
      </c>
    </row>
    <row r="18" ht="27" customHeight="1" spans="1:12">
      <c r="A18" s="8"/>
      <c r="B18" s="8"/>
      <c r="C18" s="8"/>
      <c r="D18" s="39"/>
      <c r="E18" s="39"/>
      <c r="F18" s="39"/>
      <c r="G18" s="53" t="s">
        <v>34</v>
      </c>
      <c r="H18" s="12">
        <f>I18+L18</f>
        <v>27742895.31</v>
      </c>
      <c r="I18" s="12">
        <f>J18+K18</f>
        <v>27742895.31</v>
      </c>
      <c r="J18" s="12">
        <f t="shared" ref="J18:L18" si="11">D17-J17</f>
        <v>-6650765.07000002</v>
      </c>
      <c r="K18" s="12">
        <f>E17-K17</f>
        <v>34393660.38</v>
      </c>
      <c r="L18" s="12">
        <f>F17-L17</f>
        <v>0</v>
      </c>
    </row>
    <row r="19" ht="27" customHeight="1" spans="1:12">
      <c r="A19" s="9" t="s">
        <v>35</v>
      </c>
      <c r="B19" s="12">
        <f>C19+F19</f>
        <v>748001557.23</v>
      </c>
      <c r="C19" s="12">
        <f>D19+E19</f>
        <v>748001557.23</v>
      </c>
      <c r="D19" s="10">
        <v>427409629.62</v>
      </c>
      <c r="E19" s="10">
        <v>320591927.61</v>
      </c>
      <c r="F19" s="10">
        <v>0</v>
      </c>
      <c r="G19" s="53" t="s">
        <v>36</v>
      </c>
      <c r="H19" s="12">
        <f>I19+L19</f>
        <v>775744452.54</v>
      </c>
      <c r="I19" s="12">
        <f>J19+K19</f>
        <v>775744452.54</v>
      </c>
      <c r="J19" s="12">
        <f t="shared" ref="J19:L19" si="12">D19+J18</f>
        <v>420758864.55</v>
      </c>
      <c r="K19" s="12">
        <f>E19+K18</f>
        <v>354985587.99</v>
      </c>
      <c r="L19" s="12">
        <f>F19+L18</f>
        <v>0</v>
      </c>
    </row>
    <row r="20" ht="27" customHeight="1" spans="1:12">
      <c r="A20" s="8" t="s">
        <v>37</v>
      </c>
      <c r="B20" s="12">
        <f t="shared" ref="B20:F20" si="13">B17+B19</f>
        <v>1232018614.01</v>
      </c>
      <c r="C20" s="12">
        <f>C17+C19</f>
        <v>1232018614.01</v>
      </c>
      <c r="D20" s="12">
        <f>D17+D19</f>
        <v>678530478.2</v>
      </c>
      <c r="E20" s="12">
        <f>E17+E19</f>
        <v>553488135.81</v>
      </c>
      <c r="F20" s="12">
        <f>F17+F19</f>
        <v>0</v>
      </c>
      <c r="G20" s="52" t="s">
        <v>37</v>
      </c>
      <c r="H20" s="12">
        <f t="shared" ref="H20:L20" si="14">H17+H19</f>
        <v>1232018614.01</v>
      </c>
      <c r="I20" s="12">
        <f>I17+I19</f>
        <v>1232018614.01</v>
      </c>
      <c r="J20" s="12">
        <f>J17+J19</f>
        <v>678530478.2</v>
      </c>
      <c r="K20" s="12">
        <f>K17+K19</f>
        <v>553488135.81</v>
      </c>
      <c r="L20" s="12">
        <f>L17+L19</f>
        <v>0</v>
      </c>
    </row>
    <row r="21" ht="27" customHeight="1" spans="1:12">
      <c r="A21" s="16"/>
      <c r="B21" s="16"/>
      <c r="C21" s="16"/>
      <c r="D21" s="16"/>
      <c r="E21" s="16"/>
      <c r="F21" s="16"/>
      <c r="G21" s="20"/>
      <c r="H21" s="20"/>
      <c r="I21" s="20"/>
      <c r="J21" s="20"/>
      <c r="K21" s="20"/>
      <c r="L21" s="17"/>
    </row>
  </sheetData>
  <mergeCells count="9">
    <mergeCell ref="A1:L1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86805555555556" right="0.786805555555556" top="0.786805555555556" bottom="0.786805555555556" header="0.511805555555556" footer="0.511805555555556"/>
  <pageSetup paperSize="9" scale="70" pageOrder="overThenDown" orientation="landscape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showGridLines="0" topLeftCell="B1" workbookViewId="0">
      <selection activeCell="J21" sqref="J21"/>
    </sheetView>
  </sheetViews>
  <sheetFormatPr defaultColWidth="8" defaultRowHeight="14.25"/>
  <cols>
    <col min="1" max="1" width="37.4333333333333" style="1"/>
    <col min="2" max="4" width="21.6583333333333" style="1"/>
    <col min="5" max="5" width="22.225" style="1"/>
    <col min="6" max="6" width="28.6833333333333" style="1"/>
    <col min="7" max="9" width="21.6583333333333" style="1"/>
    <col min="10" max="10" width="24.8083333333333" style="1"/>
  </cols>
  <sheetData>
    <row r="1" ht="38.25" customHeight="1" spans="1:10">
      <c r="A1" s="2" t="s">
        <v>38</v>
      </c>
      <c r="B1" s="18"/>
      <c r="C1" s="18"/>
      <c r="D1" s="18"/>
      <c r="E1" s="2"/>
      <c r="F1" s="2"/>
      <c r="G1" s="18"/>
      <c r="H1" s="18"/>
      <c r="I1" s="18"/>
      <c r="J1" s="2"/>
    </row>
    <row r="2" ht="17.25" customHeight="1" spans="1:10">
      <c r="A2" s="19"/>
      <c r="B2" s="18"/>
      <c r="C2" s="18"/>
      <c r="D2" s="18"/>
      <c r="E2" s="19"/>
      <c r="F2" s="20"/>
      <c r="G2" s="18"/>
      <c r="H2" s="18"/>
      <c r="I2" s="18"/>
      <c r="J2" s="48"/>
    </row>
    <row r="3" ht="17.25" customHeight="1" spans="1:10">
      <c r="A3" s="21" t="s">
        <v>1</v>
      </c>
      <c r="B3" s="22"/>
      <c r="C3" s="22"/>
      <c r="D3" s="22"/>
      <c r="E3" s="23"/>
      <c r="F3" s="23"/>
      <c r="G3" s="22"/>
      <c r="H3" s="22"/>
      <c r="I3" s="22"/>
      <c r="J3" s="49" t="s">
        <v>2</v>
      </c>
    </row>
    <row r="4" ht="39.75" customHeight="1" spans="1:10">
      <c r="A4" s="8" t="s">
        <v>39</v>
      </c>
      <c r="B4" s="24" t="s">
        <v>40</v>
      </c>
      <c r="C4" s="25" t="s">
        <v>41</v>
      </c>
      <c r="D4" s="25" t="s">
        <v>42</v>
      </c>
      <c r="E4" s="25" t="s">
        <v>43</v>
      </c>
      <c r="F4" s="8" t="s">
        <v>44</v>
      </c>
      <c r="G4" s="24" t="s">
        <v>40</v>
      </c>
      <c r="H4" s="24" t="s">
        <v>41</v>
      </c>
      <c r="I4" s="24" t="s">
        <v>42</v>
      </c>
      <c r="J4" s="24" t="s">
        <v>43</v>
      </c>
    </row>
    <row r="5" ht="27" customHeight="1" spans="1:10">
      <c r="A5" s="26" t="s">
        <v>45</v>
      </c>
      <c r="B5" s="27">
        <f t="shared" ref="B5:B17" si="0">C5+D5+E5</f>
        <v>112736460</v>
      </c>
      <c r="C5" s="10">
        <v>0</v>
      </c>
      <c r="D5" s="10">
        <v>0</v>
      </c>
      <c r="E5" s="10">
        <v>112736460</v>
      </c>
      <c r="F5" s="26" t="s">
        <v>12</v>
      </c>
      <c r="G5" s="28">
        <f t="shared" ref="G5:G8" si="1">H5+I5+J5</f>
        <v>469279499.02</v>
      </c>
      <c r="H5" s="29">
        <f t="shared" ref="H5:J5" si="2">H6+H7</f>
        <v>0</v>
      </c>
      <c r="I5" s="29">
        <f>I6+I7</f>
        <v>0</v>
      </c>
      <c r="J5" s="29">
        <f>J6+J7</f>
        <v>469279499.02</v>
      </c>
    </row>
    <row r="6" ht="27" customHeight="1" spans="1:10">
      <c r="A6" s="26" t="s">
        <v>46</v>
      </c>
      <c r="B6" s="27">
        <f>C6+D6+E6</f>
        <v>110627670</v>
      </c>
      <c r="C6" s="10">
        <v>0</v>
      </c>
      <c r="D6" s="10">
        <v>0</v>
      </c>
      <c r="E6" s="10">
        <v>110627670</v>
      </c>
      <c r="F6" s="26" t="s">
        <v>47</v>
      </c>
      <c r="G6" s="27">
        <f>H6+I6+J6</f>
        <v>325254505.88</v>
      </c>
      <c r="H6" s="10">
        <v>0</v>
      </c>
      <c r="I6" s="10">
        <v>0</v>
      </c>
      <c r="J6" s="10">
        <v>325254505.88</v>
      </c>
    </row>
    <row r="7" ht="27" customHeight="1" spans="1:10">
      <c r="A7" s="26" t="s">
        <v>48</v>
      </c>
      <c r="B7" s="27">
        <f>C7+D7+E7</f>
        <v>0</v>
      </c>
      <c r="C7" s="10">
        <v>0</v>
      </c>
      <c r="D7" s="10">
        <v>0</v>
      </c>
      <c r="E7" s="10">
        <v>0</v>
      </c>
      <c r="F7" s="26" t="s">
        <v>49</v>
      </c>
      <c r="G7" s="27">
        <f>H7+I7+J7</f>
        <v>144024993.14</v>
      </c>
      <c r="H7" s="10">
        <v>0</v>
      </c>
      <c r="I7" s="10">
        <v>0</v>
      </c>
      <c r="J7" s="10">
        <v>144024993.14</v>
      </c>
    </row>
    <row r="8" ht="27" customHeight="1" spans="1:10">
      <c r="A8" s="26" t="s">
        <v>50</v>
      </c>
      <c r="B8" s="27">
        <f>C8+D8+E8</f>
        <v>2108790</v>
      </c>
      <c r="C8" s="10">
        <v>0</v>
      </c>
      <c r="D8" s="10">
        <v>0</v>
      </c>
      <c r="E8" s="10">
        <v>2108790</v>
      </c>
      <c r="F8" s="26" t="s">
        <v>51</v>
      </c>
      <c r="G8" s="30">
        <f>H8+I8+J8</f>
        <v>26230000</v>
      </c>
      <c r="H8" s="10">
        <v>0</v>
      </c>
      <c r="I8" s="10">
        <v>0</v>
      </c>
      <c r="J8" s="10">
        <v>26230000</v>
      </c>
    </row>
    <row r="9" ht="27" customHeight="1" spans="1:10">
      <c r="A9" s="31" t="s">
        <v>52</v>
      </c>
      <c r="B9" s="27">
        <f>C9+D9+E9</f>
        <v>0</v>
      </c>
      <c r="C9" s="32">
        <v>0</v>
      </c>
      <c r="D9" s="32">
        <v>0</v>
      </c>
      <c r="E9" s="32">
        <v>0</v>
      </c>
      <c r="F9" s="33"/>
      <c r="G9" s="34"/>
      <c r="H9" s="34"/>
      <c r="I9" s="34"/>
      <c r="J9" s="34"/>
    </row>
    <row r="10" ht="27" customHeight="1" spans="1:10">
      <c r="A10" s="35" t="s">
        <v>17</v>
      </c>
      <c r="B10" s="27">
        <f>C10+D10+E10</f>
        <v>2148893.87</v>
      </c>
      <c r="C10" s="36">
        <v>0</v>
      </c>
      <c r="D10" s="36">
        <v>0</v>
      </c>
      <c r="E10" s="36">
        <v>2148893.87</v>
      </c>
      <c r="F10" s="37"/>
      <c r="G10" s="38"/>
      <c r="H10" s="38"/>
      <c r="I10" s="38"/>
      <c r="J10" s="38"/>
    </row>
    <row r="11" ht="27" customHeight="1" spans="1:10">
      <c r="A11" s="26" t="s">
        <v>19</v>
      </c>
      <c r="B11" s="27">
        <f>C11+D11+E11</f>
        <v>266510000</v>
      </c>
      <c r="C11" s="10">
        <v>0</v>
      </c>
      <c r="D11" s="10">
        <v>0</v>
      </c>
      <c r="E11" s="10">
        <v>266510000</v>
      </c>
      <c r="F11" s="8"/>
      <c r="G11" s="39"/>
      <c r="H11" s="39"/>
      <c r="I11" s="39"/>
      <c r="J11" s="39"/>
    </row>
    <row r="12" ht="27" customHeight="1" spans="1:10">
      <c r="A12" s="40" t="s">
        <v>53</v>
      </c>
      <c r="B12" s="27">
        <f>C12+D12+E12</f>
        <v>266510000</v>
      </c>
      <c r="C12" s="10">
        <v>0</v>
      </c>
      <c r="D12" s="10">
        <v>0</v>
      </c>
      <c r="E12" s="32">
        <v>266510000</v>
      </c>
      <c r="F12" s="8"/>
      <c r="G12" s="39"/>
      <c r="H12" s="39"/>
      <c r="I12" s="39"/>
      <c r="J12" s="39"/>
    </row>
    <row r="13" ht="27" customHeight="1" spans="1:10">
      <c r="A13" s="35" t="s">
        <v>22</v>
      </c>
      <c r="B13" s="27">
        <f>C13+D13+E13</f>
        <v>0</v>
      </c>
      <c r="C13" s="32">
        <v>0</v>
      </c>
      <c r="D13" s="32">
        <v>0</v>
      </c>
      <c r="E13" s="41">
        <v>0</v>
      </c>
      <c r="F13" s="9" t="s">
        <v>54</v>
      </c>
      <c r="G13" s="32">
        <f t="shared" ref="G13:G20" si="3">H13+I13+J13</f>
        <v>0</v>
      </c>
      <c r="H13" s="32">
        <v>0</v>
      </c>
      <c r="I13" s="32">
        <v>0</v>
      </c>
      <c r="J13" s="32">
        <v>0</v>
      </c>
    </row>
    <row r="14" ht="27" customHeight="1" spans="1:10">
      <c r="A14" s="26" t="s">
        <v>55</v>
      </c>
      <c r="B14" s="28">
        <f>C14+D14+E14</f>
        <v>381395353.87</v>
      </c>
      <c r="C14" s="29">
        <f>C5+C10+C11+C13</f>
        <v>0</v>
      </c>
      <c r="D14" s="29">
        <f>D5+D10+D11+D13</f>
        <v>0</v>
      </c>
      <c r="E14" s="28">
        <f>E5+E10+E11+E13</f>
        <v>381395353.87</v>
      </c>
      <c r="F14" s="42" t="s">
        <v>27</v>
      </c>
      <c r="G14" s="28">
        <f>H14+I14+J14</f>
        <v>495509499.02</v>
      </c>
      <c r="H14" s="29">
        <f t="shared" ref="H14:J14" si="4">H5+H8+H13</f>
        <v>0</v>
      </c>
      <c r="I14" s="29">
        <f>I5+I8+I13</f>
        <v>0</v>
      </c>
      <c r="J14" s="28">
        <f>J5+J8+J13</f>
        <v>495509499.02</v>
      </c>
    </row>
    <row r="15" ht="27" customHeight="1" spans="1:10">
      <c r="A15" s="26" t="s">
        <v>56</v>
      </c>
      <c r="B15" s="27">
        <f>C15+D15+E15</f>
        <v>0</v>
      </c>
      <c r="C15" s="10">
        <v>0</v>
      </c>
      <c r="D15" s="43">
        <v>0</v>
      </c>
      <c r="E15" s="44">
        <v>0</v>
      </c>
      <c r="F15" s="42" t="s">
        <v>29</v>
      </c>
      <c r="G15" s="27">
        <f>H15+I15+J15</f>
        <v>0</v>
      </c>
      <c r="H15" s="10">
        <v>0</v>
      </c>
      <c r="I15" s="43">
        <v>0</v>
      </c>
      <c r="J15" s="44">
        <v>0</v>
      </c>
    </row>
    <row r="16" ht="27" customHeight="1" spans="1:10">
      <c r="A16" s="26" t="s">
        <v>57</v>
      </c>
      <c r="B16" s="27">
        <f>C16+D16+E16</f>
        <v>0</v>
      </c>
      <c r="C16" s="32">
        <v>0</v>
      </c>
      <c r="D16" s="45">
        <v>0</v>
      </c>
      <c r="E16" s="44">
        <v>0</v>
      </c>
      <c r="F16" s="42" t="s">
        <v>31</v>
      </c>
      <c r="G16" s="27">
        <f>H16+I16+J16</f>
        <v>0</v>
      </c>
      <c r="H16" s="32">
        <v>0</v>
      </c>
      <c r="I16" s="45">
        <v>0</v>
      </c>
      <c r="J16" s="44">
        <v>0</v>
      </c>
    </row>
    <row r="17" ht="27" customHeight="1" spans="1:10">
      <c r="A17" s="26" t="s">
        <v>58</v>
      </c>
      <c r="B17" s="29">
        <f>C17+D17+E17</f>
        <v>381395353.87</v>
      </c>
      <c r="C17" s="29">
        <f t="shared" ref="C17:J17" si="5">C14+C15+C16</f>
        <v>0</v>
      </c>
      <c r="D17" s="30">
        <f>D14+D15+D16</f>
        <v>0</v>
      </c>
      <c r="E17" s="46">
        <f>E14+E15+E16</f>
        <v>381395353.87</v>
      </c>
      <c r="F17" s="26" t="s">
        <v>33</v>
      </c>
      <c r="G17" s="28">
        <f>H17+I17+J17</f>
        <v>495509499.02</v>
      </c>
      <c r="H17" s="28">
        <f>H14+H15+H16</f>
        <v>0</v>
      </c>
      <c r="I17" s="27">
        <f>I14+I15+I16</f>
        <v>0</v>
      </c>
      <c r="J17" s="46">
        <f>J14+J15+J16</f>
        <v>495509499.02</v>
      </c>
    </row>
    <row r="18" ht="27" customHeight="1" spans="1:10">
      <c r="A18" s="8"/>
      <c r="B18" s="34"/>
      <c r="C18" s="39"/>
      <c r="D18" s="39"/>
      <c r="E18" s="39"/>
      <c r="F18" s="26" t="s">
        <v>34</v>
      </c>
      <c r="G18" s="28">
        <f>H18+I18+J18</f>
        <v>-114114145.15</v>
      </c>
      <c r="H18" s="28">
        <f>C17-H17</f>
        <v>0</v>
      </c>
      <c r="I18" s="27">
        <f>D17-I17</f>
        <v>0</v>
      </c>
      <c r="J18" s="12">
        <f>E17-J17</f>
        <v>-114114145.15</v>
      </c>
    </row>
    <row r="19" ht="27" customHeight="1" spans="1:10">
      <c r="A19" s="26" t="s">
        <v>59</v>
      </c>
      <c r="B19" s="27">
        <f>C19+D19+E19</f>
        <v>209363381.69</v>
      </c>
      <c r="C19" s="32">
        <v>0</v>
      </c>
      <c r="D19" s="32">
        <v>0</v>
      </c>
      <c r="E19" s="10">
        <v>209363381.69</v>
      </c>
      <c r="F19" s="26" t="s">
        <v>36</v>
      </c>
      <c r="G19" s="28">
        <f>H19+I19+J19</f>
        <v>95249236.54</v>
      </c>
      <c r="H19" s="28">
        <f>C19+H18</f>
        <v>0</v>
      </c>
      <c r="I19" s="27">
        <f>D19+I18</f>
        <v>0</v>
      </c>
      <c r="J19" s="12">
        <f>E19+J18</f>
        <v>95249236.54</v>
      </c>
    </row>
    <row r="20" ht="27" customHeight="1" spans="1:10">
      <c r="A20" s="47" t="s">
        <v>60</v>
      </c>
      <c r="B20" s="28">
        <f>C20+D20+E20</f>
        <v>590758735.56</v>
      </c>
      <c r="C20" s="28">
        <f t="shared" ref="C20:J20" si="6">C17+C19</f>
        <v>0</v>
      </c>
      <c r="D20" s="27">
        <f>D17+D19</f>
        <v>0</v>
      </c>
      <c r="E20" s="12">
        <f>E17+E19</f>
        <v>590758735.56</v>
      </c>
      <c r="F20" s="47" t="s">
        <v>61</v>
      </c>
      <c r="G20" s="28">
        <f>H20+I20+J20</f>
        <v>590758735.56</v>
      </c>
      <c r="H20" s="28">
        <f>H17+H19</f>
        <v>0</v>
      </c>
      <c r="I20" s="27">
        <f>I17+I19</f>
        <v>0</v>
      </c>
      <c r="J20" s="12">
        <f>J17+J19</f>
        <v>590758735.56</v>
      </c>
    </row>
    <row r="21" ht="27" customHeight="1" spans="1:10">
      <c r="A21" s="16"/>
      <c r="B21" s="18"/>
      <c r="C21" s="18"/>
      <c r="D21" s="18"/>
      <c r="E21" s="16"/>
      <c r="F21" s="16"/>
      <c r="G21" s="18"/>
      <c r="H21" s="18"/>
      <c r="I21" s="18"/>
      <c r="J21" s="17"/>
    </row>
  </sheetData>
  <mergeCells count="1">
    <mergeCell ref="A1:J1"/>
  </mergeCells>
  <printOptions horizontalCentered="1"/>
  <pageMargins left="0.393055555555556" right="0.393055555555556" top="0.786805555555556" bottom="0.786805555555556" header="0.511805555555556" footer="0.511805555555556"/>
  <pageSetup paperSize="9" scale="90" pageOrder="overThenDown" orientation="landscape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6"/>
  <sheetViews>
    <sheetView showGridLines="0" tabSelected="1" workbookViewId="0">
      <pane topLeftCell="A5" activePane="bottomRight" state="frozen"/>
      <selection activeCell="D16" sqref="D16"/>
    </sheetView>
  </sheetViews>
  <sheetFormatPr defaultColWidth="8" defaultRowHeight="14.25" outlineLevelCol="3"/>
  <cols>
    <col min="1" max="1" width="31.4083333333333" style="1"/>
    <col min="2" max="2" width="27.1083333333333" style="1"/>
    <col min="3" max="3" width="31.4083333333333" style="1"/>
    <col min="4" max="4" width="27.1083333333333" style="1"/>
  </cols>
  <sheetData>
    <row r="1" ht="35.25" customHeight="1" spans="1:4">
      <c r="A1" s="2" t="s">
        <v>62</v>
      </c>
      <c r="B1" s="2"/>
      <c r="C1" s="2"/>
      <c r="D1" s="2"/>
    </row>
    <row r="2" ht="18.75" customHeight="1" spans="1:4">
      <c r="A2" s="3"/>
      <c r="B2" s="3"/>
      <c r="C2" s="3"/>
      <c r="D2" s="4"/>
    </row>
    <row r="3" ht="18.75" customHeight="1" spans="1:4">
      <c r="A3" s="5" t="s">
        <v>1</v>
      </c>
      <c r="B3" s="6"/>
      <c r="C3" s="6"/>
      <c r="D3" s="7" t="s">
        <v>2</v>
      </c>
    </row>
    <row r="4" ht="27" customHeight="1" spans="1:4">
      <c r="A4" s="8" t="s">
        <v>63</v>
      </c>
      <c r="B4" s="8" t="s">
        <v>64</v>
      </c>
      <c r="C4" s="8" t="s">
        <v>65</v>
      </c>
      <c r="D4" s="8" t="s">
        <v>64</v>
      </c>
    </row>
    <row r="5" ht="27" customHeight="1" spans="1:4">
      <c r="A5" s="9" t="s">
        <v>66</v>
      </c>
      <c r="B5" s="10">
        <v>41856730.38</v>
      </c>
      <c r="C5" s="11" t="s">
        <v>67</v>
      </c>
      <c r="D5" s="10">
        <v>9077368.04</v>
      </c>
    </row>
    <row r="6" ht="27" customHeight="1" spans="1:4">
      <c r="A6" s="9" t="s">
        <v>17</v>
      </c>
      <c r="B6" s="10">
        <v>419592.73</v>
      </c>
      <c r="C6" s="11" t="s">
        <v>68</v>
      </c>
      <c r="D6" s="10">
        <v>67187.37</v>
      </c>
    </row>
    <row r="7" ht="27" customHeight="1" spans="1:4">
      <c r="A7" s="9" t="s">
        <v>19</v>
      </c>
      <c r="B7" s="10">
        <v>0</v>
      </c>
      <c r="C7" s="11" t="s">
        <v>69</v>
      </c>
      <c r="D7" s="10">
        <v>14860698.77</v>
      </c>
    </row>
    <row r="8" ht="27" customHeight="1" spans="1:4">
      <c r="A8" s="9" t="s">
        <v>22</v>
      </c>
      <c r="B8" s="10">
        <v>0</v>
      </c>
      <c r="C8" s="11" t="s">
        <v>54</v>
      </c>
      <c r="D8" s="10">
        <v>0</v>
      </c>
    </row>
    <row r="9" ht="27" customHeight="1" spans="1:4">
      <c r="A9" s="9" t="s">
        <v>55</v>
      </c>
      <c r="B9" s="12">
        <f>B5+B6+B7+B8</f>
        <v>42276323.11</v>
      </c>
      <c r="C9" s="11" t="s">
        <v>27</v>
      </c>
      <c r="D9" s="13">
        <f>D5+D7+D8</f>
        <v>23938066.81</v>
      </c>
    </row>
    <row r="10" ht="27" customHeight="1" spans="1:4">
      <c r="A10" s="9" t="s">
        <v>56</v>
      </c>
      <c r="B10" s="10">
        <v>0</v>
      </c>
      <c r="C10" s="11" t="s">
        <v>29</v>
      </c>
      <c r="D10" s="14">
        <v>0</v>
      </c>
    </row>
    <row r="11" ht="27" customHeight="1" spans="1:4">
      <c r="A11" s="9" t="s">
        <v>57</v>
      </c>
      <c r="B11" s="10">
        <v>0</v>
      </c>
      <c r="C11" s="11" t="s">
        <v>31</v>
      </c>
      <c r="D11" s="14">
        <v>0</v>
      </c>
    </row>
    <row r="12" ht="27" customHeight="1" spans="1:4">
      <c r="A12" s="9" t="s">
        <v>58</v>
      </c>
      <c r="B12" s="12">
        <f>B9+B10+B11</f>
        <v>42276323.11</v>
      </c>
      <c r="C12" s="11" t="s">
        <v>33</v>
      </c>
      <c r="D12" s="13">
        <f>D9+D10+D11</f>
        <v>23938066.81</v>
      </c>
    </row>
    <row r="13" ht="27" customHeight="1" spans="1:4">
      <c r="A13" s="8"/>
      <c r="B13" s="8"/>
      <c r="C13" s="11" t="s">
        <v>34</v>
      </c>
      <c r="D13" s="13">
        <f>B12-D12</f>
        <v>18338256.3</v>
      </c>
    </row>
    <row r="14" ht="27" customHeight="1" spans="1:4">
      <c r="A14" s="9" t="s">
        <v>59</v>
      </c>
      <c r="B14" s="10">
        <v>12323134.63</v>
      </c>
      <c r="C14" s="11" t="s">
        <v>36</v>
      </c>
      <c r="D14" s="13">
        <f>B14+D13</f>
        <v>30661390.93</v>
      </c>
    </row>
    <row r="15" ht="27" customHeight="1" spans="1:4">
      <c r="A15" s="8" t="s">
        <v>60</v>
      </c>
      <c r="B15" s="12">
        <f>B12+B14</f>
        <v>54599457.74</v>
      </c>
      <c r="C15" s="15" t="s">
        <v>60</v>
      </c>
      <c r="D15" s="13">
        <f>D12+D14</f>
        <v>54599457.74</v>
      </c>
    </row>
    <row r="16" ht="27" customHeight="1" spans="1:4">
      <c r="A16" s="16"/>
      <c r="B16" s="16"/>
      <c r="C16" s="16"/>
      <c r="D16" s="17"/>
    </row>
  </sheetData>
  <mergeCells count="2">
    <mergeCell ref="A1:D1"/>
    <mergeCell ref="B2:C2"/>
  </mergeCells>
  <printOptions horizontalCentered="1"/>
  <pageMargins left="1.18055555555556" right="1.18055555555556" top="0.786805555555556" bottom="0.786805555555556" header="0.511805555555556" footer="0.511805555555556"/>
  <pageSetup paperSize="9" scale="85" pageOrder="overThenDown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职工基本医疗保险基金收支表</vt:lpstr>
      <vt:lpstr>城乡居民基本医疗保险基金收支表</vt:lpstr>
      <vt:lpstr>生育保险基金收支表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王晶</dc:creator>
  <cp:lastModifiedBy>Administrator</cp:lastModifiedBy>
  <dcterms:created xsi:type="dcterms:W3CDTF">2020-09-14T10:26:02Z</dcterms:created>
  <dcterms:modified xsi:type="dcterms:W3CDTF">2020-09-14T10:30:52Z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