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firstSheet="1" activeTab="3"/>
  </bookViews>
  <sheets>
    <sheet name="社保基金预算封面" sheetId="1" r:id="rId1"/>
    <sheet name="职工基本医疗收支预算表" sheetId="7" r:id="rId2"/>
    <sheet name="城乡居民基本医疗收支预算表" sheetId="8" r:id="rId3"/>
    <sheet name="基本医疗基础资料表" sheetId="14" r:id="rId4"/>
  </sheets>
  <calcPr calcId="144525"/>
</workbook>
</file>

<file path=xl/sharedStrings.xml><?xml version="1.0" encoding="utf-8"?>
<sst xmlns="http://schemas.openxmlformats.org/spreadsheetml/2006/main" count="222" uniqueCount="114">
  <si>
    <t>附件1</t>
  </si>
  <si>
    <t xml:space="preserve">    2022 年 社 会 保 险 基 金 预 算</t>
  </si>
  <si>
    <t>批准日期：</t>
  </si>
  <si>
    <t>年</t>
  </si>
  <si>
    <t>月</t>
  </si>
  <si>
    <t>日</t>
  </si>
  <si>
    <t xml:space="preserve">                </t>
  </si>
  <si>
    <t>财政厅（局）：</t>
  </si>
  <si>
    <t>人力资源社会保障厅（局）：</t>
  </si>
  <si>
    <t>医疗保障局：</t>
  </si>
  <si>
    <t>报送日期：</t>
  </si>
  <si>
    <t xml:space="preserve"> 日</t>
  </si>
  <si>
    <t xml:space="preserve">                 </t>
  </si>
  <si>
    <t>税务局：</t>
  </si>
  <si>
    <t>财政厅（局）负责人（章）：</t>
  </si>
  <si>
    <t>财务负责人（章）：</t>
  </si>
  <si>
    <t>经办人（章）：</t>
  </si>
  <si>
    <t>人力资源社会保障（厅）局负责人（章）：</t>
  </si>
  <si>
    <t>医疗保障局负责人（章）：</t>
  </si>
  <si>
    <t>税务局负责人（章）：</t>
  </si>
  <si>
    <t>社保费部门负责人（章）：</t>
  </si>
  <si>
    <t>2022年职工基本医疗保险(含生育保险)基金收支预算表</t>
  </si>
  <si>
    <t>社预05表</t>
  </si>
  <si>
    <t>济源市</t>
  </si>
  <si>
    <t>单位：元</t>
  </si>
  <si>
    <t>项        目</t>
  </si>
  <si>
    <t>2021年执行数</t>
  </si>
  <si>
    <t>2022年预算数</t>
  </si>
  <si>
    <t>小计</t>
  </si>
  <si>
    <t>基本医疗保险统筹基金(含单建统筹）</t>
  </si>
  <si>
    <t>基本医疗保险
个人账户基金</t>
  </si>
  <si>
    <t>一、基本医疗保险费收入</t>
  </si>
  <si>
    <t xml:space="preserve">    其中：单位缴费</t>
  </si>
  <si>
    <t xml:space="preserve">          个人缴费</t>
  </si>
  <si>
    <t>二、财政补贴收入</t>
  </si>
  <si>
    <t>×</t>
  </si>
  <si>
    <t>三、利息收入</t>
  </si>
  <si>
    <t>四、转移收入</t>
  </si>
  <si>
    <t>五、其他收入</t>
  </si>
  <si>
    <t xml:space="preserve">    其中：滞纳金</t>
  </si>
  <si>
    <t>六、本年收入小计</t>
  </si>
  <si>
    <t>七、上级补助收入</t>
  </si>
  <si>
    <t>八、下级上解收入</t>
  </si>
  <si>
    <t>九、本年收入合计</t>
  </si>
  <si>
    <t>十、上年结余</t>
  </si>
  <si>
    <t>总        计</t>
  </si>
  <si>
    <t>一、基本医疗保险待遇支出</t>
  </si>
  <si>
    <t xml:space="preserve">    其中: 住院费用支出</t>
  </si>
  <si>
    <t>　  　 　 门诊费用支出</t>
  </si>
  <si>
    <t xml:space="preserve">          生育医疗费用支出</t>
  </si>
  <si>
    <t xml:space="preserve">          生育津贴支出</t>
  </si>
  <si>
    <t>二、转移支出</t>
  </si>
  <si>
    <t>三、其他支出</t>
  </si>
  <si>
    <t>四、本年支出小计</t>
  </si>
  <si>
    <t>五、补助下级支出</t>
  </si>
  <si>
    <t>六、上解上级支出</t>
  </si>
  <si>
    <t>七、本年支出合计</t>
  </si>
  <si>
    <t>八、本年收支结余</t>
  </si>
  <si>
    <t>九、年末滚存结余</t>
  </si>
  <si>
    <t>第 5 页</t>
  </si>
  <si>
    <t>2022年城乡居民基本医疗保险基金收支预算表</t>
  </si>
  <si>
    <t>社预06表</t>
  </si>
  <si>
    <t xml:space="preserve">    其中：集体扶持收入</t>
  </si>
  <si>
    <t xml:space="preserve">    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</si>
  <si>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</si>
  <si>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</si>
  <si>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</si>
  <si>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</si>
  <si>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 xml:space="preserve">    其中：按规定标准补助收入</t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</si>
  <si>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</si>
  <si>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</si>
  <si>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</si>
  <si>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</si>
  <si>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</si>
  <si>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</si>
  <si>
    <t>第 6 页</t>
  </si>
  <si>
    <t>2022年基本医疗保险基础资料表</t>
  </si>
  <si>
    <t>社预附04表</t>
  </si>
  <si>
    <t>单位</t>
  </si>
  <si>
    <t>一、职工基本医疗保险</t>
  </si>
  <si>
    <t xml:space="preserve">        (1)上年末累计欠费</t>
  </si>
  <si>
    <t>元</t>
  </si>
  <si>
    <t xml:space="preserve">   (一)参保人数</t>
  </si>
  <si>
    <t>人</t>
  </si>
  <si>
    <t xml:space="preserve">        (2)本年补缴以前年度欠费</t>
  </si>
  <si>
    <t xml:space="preserve">       1.在职职工</t>
  </si>
  <si>
    <t xml:space="preserve">        (3)本年新增欠费</t>
  </si>
  <si>
    <t xml:space="preserve">       2.退休人员</t>
  </si>
  <si>
    <t xml:space="preserve">        (4)年末累计欠费</t>
  </si>
  <si>
    <t xml:space="preserve">   (二)缴费人数</t>
  </si>
  <si>
    <t xml:space="preserve">       3.本年预缴以后年度基本医疗保险费</t>
  </si>
  <si>
    <t xml:space="preserve">   (三)缴费基数总额</t>
  </si>
  <si>
    <t xml:space="preserve">       4.一次性补缴以前年度基本医疗保险费</t>
  </si>
  <si>
    <t xml:space="preserve">       1.单位</t>
  </si>
  <si>
    <t>二、城乡居民基本医疗保险</t>
  </si>
  <si>
    <t xml:space="preserve">       2.个人</t>
  </si>
  <si>
    <t xml:space="preserve">   (一)参保缴费年末人数</t>
  </si>
  <si>
    <t xml:space="preserve">   (四)缴费费率</t>
  </si>
  <si>
    <t>%</t>
  </si>
  <si>
    <t xml:space="preserve">   (二)缴费标准</t>
  </si>
  <si>
    <t>元/年</t>
  </si>
  <si>
    <t xml:space="preserve">       1.单位缴费费率</t>
  </si>
  <si>
    <t xml:space="preserve">       其中：个人缴费标准</t>
  </si>
  <si>
    <t xml:space="preserve">       2.个人缴费费率</t>
  </si>
  <si>
    <t xml:space="preserve">             财政补贴标准</t>
  </si>
  <si>
    <t xml:space="preserve">   (五)人均缴费工资基数</t>
  </si>
  <si>
    <t xml:space="preserve">   (三)大病保险情况</t>
  </si>
  <si>
    <t xml:space="preserve">   (六)保险费缴纳情况</t>
  </si>
  <si>
    <t xml:space="preserve">      1.覆盖人数</t>
  </si>
  <si>
    <t xml:space="preserve">       1.缴纳当年基本医疗保险费</t>
  </si>
  <si>
    <t xml:space="preserve">      2.筹资标准</t>
  </si>
  <si>
    <t xml:space="preserve">       2.欠费情况</t>
  </si>
  <si>
    <t xml:space="preserve">      3.人均筹资水平</t>
  </si>
  <si>
    <t>第 12 页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</si>
</sst>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\-#,##0.00;;"/>
    <numFmt numFmtId="177" formatCode="#,##0_ ;\-#,##0;;"/>
    <numFmt numFmtId="178" formatCode="0_ ;\-0;;"/>
    <numFmt numFmtId="179" formatCode="#,##0_ ;\-#,##0"/>
  </numFmts>
  <fonts count="34">
    <font>
      <sz val="11"/>
      <color theme="1"/>
      <name val="??"/>
      <charset val="134"/>
      <scheme val="minor"/>
    </font>
    <font>
      <sz val="10"/>
      <name val="宋体"/>
      <charset val="134"/>
    </font>
    <font>
      <b/>
      <sz val="29"/>
      <color indexed="8"/>
      <name val="宋体"/>
      <charset val="1"/>
    </font>
    <font>
      <sz val="12"/>
      <color indexed="8"/>
      <name val="宋体"/>
      <charset val="1"/>
    </font>
    <font>
      <b/>
      <sz val="12"/>
      <color indexed="8"/>
      <name val="宋体"/>
      <charset val="1"/>
    </font>
    <font>
      <sz val="10"/>
      <color indexed="8"/>
      <name val="宋体"/>
      <charset val="1"/>
    </font>
    <font>
      <b/>
      <sz val="32"/>
      <color indexed="8"/>
      <name val="宋体"/>
      <charset val="1"/>
    </font>
    <font>
      <sz val="29"/>
      <color indexed="8"/>
      <name val="宋体"/>
      <charset val="1"/>
    </font>
    <font>
      <sz val="43"/>
      <color indexed="8"/>
      <name val="黑体"/>
      <charset val="1"/>
    </font>
    <font>
      <b/>
      <sz val="27"/>
      <color indexed="8"/>
      <name val="宋体"/>
      <charset val="1"/>
    </font>
    <font>
      <sz val="10"/>
      <name val="宋体"/>
      <charset val="1"/>
    </font>
    <font>
      <b/>
      <sz val="43"/>
      <color indexed="8"/>
      <name val="宋体"/>
      <charset val="1"/>
    </font>
    <font>
      <sz val="19"/>
      <color indexed="8"/>
      <name val="宋体"/>
      <charset val="1"/>
    </font>
    <font>
      <sz val="23"/>
      <color indexed="8"/>
      <name val="宋体"/>
      <charset val="1"/>
    </font>
    <font>
      <sz val="10"/>
      <color indexed="12"/>
      <name val="宋体"/>
      <charset val="1"/>
    </font>
    <font>
      <sz val="11"/>
      <color theme="1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6500"/>
      <name val="??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22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25" applyNumberFormat="0" applyAlignment="0" applyProtection="0">
      <alignment vertical="center"/>
    </xf>
    <xf numFmtId="0" fontId="28" fillId="13" borderId="21" applyNumberFormat="0" applyAlignment="0" applyProtection="0">
      <alignment vertical="center"/>
    </xf>
    <xf numFmtId="0" fontId="29" fillId="14" borderId="26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/>
  </cellStyleXfs>
  <cellXfs count="99">
    <xf numFmtId="0" fontId="0" fillId="0" borderId="0" xfId="49"/>
    <xf numFmtId="0" fontId="1" fillId="0" borderId="0" xfId="49" applyFont="1" applyFill="1"/>
    <xf numFmtId="49" fontId="2" fillId="2" borderId="0" xfId="49" applyNumberFormat="1" applyFont="1" applyFill="1" applyAlignment="1">
      <alignment horizontal="center" vertical="center"/>
    </xf>
    <xf numFmtId="0" fontId="2" fillId="2" borderId="0" xfId="49" applyFont="1" applyFill="1" applyAlignment="1">
      <alignment horizontal="center" vertical="center"/>
    </xf>
    <xf numFmtId="49" fontId="3" fillId="2" borderId="1" xfId="49" applyNumberFormat="1" applyFont="1" applyFill="1" applyBorder="1" applyAlignment="1">
      <alignment vertical="center"/>
    </xf>
    <xf numFmtId="49" fontId="3" fillId="2" borderId="2" xfId="49" applyNumberFormat="1" applyFont="1" applyFill="1" applyBorder="1" applyAlignment="1">
      <alignment vertical="center"/>
    </xf>
    <xf numFmtId="49" fontId="3" fillId="2" borderId="2" xfId="49" applyNumberFormat="1" applyFont="1" applyFill="1" applyBorder="1" applyAlignment="1">
      <alignment horizontal="right" vertical="center"/>
    </xf>
    <xf numFmtId="49" fontId="4" fillId="2" borderId="3" xfId="49" applyNumberFormat="1" applyFont="1" applyFill="1" applyBorder="1" applyAlignment="1">
      <alignment horizontal="center" vertical="center"/>
    </xf>
    <xf numFmtId="49" fontId="4" fillId="2" borderId="4" xfId="49" applyNumberFormat="1" applyFont="1" applyFill="1" applyBorder="1" applyAlignment="1">
      <alignment horizontal="center" vertical="center"/>
    </xf>
    <xf numFmtId="49" fontId="4" fillId="2" borderId="5" xfId="49" applyNumberFormat="1" applyFont="1" applyFill="1" applyBorder="1" applyAlignment="1">
      <alignment horizontal="center" vertical="center"/>
    </xf>
    <xf numFmtId="49" fontId="3" fillId="2" borderId="3" xfId="49" applyNumberFormat="1" applyFont="1" applyFill="1" applyBorder="1" applyAlignment="1">
      <alignment vertical="center"/>
    </xf>
    <xf numFmtId="49" fontId="3" fillId="2" borderId="3" xfId="49" applyNumberFormat="1" applyFont="1" applyFill="1" applyBorder="1" applyAlignment="1">
      <alignment horizontal="center" vertical="center"/>
    </xf>
    <xf numFmtId="49" fontId="3" fillId="2" borderId="4" xfId="49" applyNumberFormat="1" applyFont="1" applyFill="1" applyBorder="1" applyAlignment="1">
      <alignment horizontal="center" vertical="center"/>
    </xf>
    <xf numFmtId="49" fontId="5" fillId="2" borderId="5" xfId="49" applyNumberFormat="1" applyFont="1" applyFill="1" applyBorder="1" applyAlignment="1">
      <alignment vertical="center"/>
    </xf>
    <xf numFmtId="49" fontId="5" fillId="2" borderId="5" xfId="49" applyNumberFormat="1" applyFont="1" applyFill="1" applyBorder="1" applyAlignment="1">
      <alignment horizontal="center" vertical="center"/>
    </xf>
    <xf numFmtId="176" fontId="3" fillId="2" borderId="5" xfId="49" applyNumberFormat="1" applyFont="1" applyFill="1" applyBorder="1" applyAlignment="1">
      <alignment horizontal="right" vertical="center"/>
    </xf>
    <xf numFmtId="176" fontId="3" fillId="3" borderId="5" xfId="49" applyNumberFormat="1" applyFont="1" applyFill="1" applyBorder="1" applyAlignment="1">
      <alignment horizontal="right" vertical="center"/>
    </xf>
    <xf numFmtId="177" fontId="3" fillId="3" borderId="3" xfId="49" applyNumberFormat="1" applyFont="1" applyFill="1" applyBorder="1" applyAlignment="1">
      <alignment horizontal="right" vertical="center"/>
    </xf>
    <xf numFmtId="177" fontId="3" fillId="3" borderId="4" xfId="49" applyNumberFormat="1" applyFont="1" applyFill="1" applyBorder="1" applyAlignment="1">
      <alignment horizontal="right" vertical="center"/>
    </xf>
    <xf numFmtId="49" fontId="3" fillId="2" borderId="6" xfId="49" applyNumberFormat="1" applyFont="1" applyFill="1" applyBorder="1" applyAlignment="1">
      <alignment vertical="center"/>
    </xf>
    <xf numFmtId="49" fontId="3" fillId="2" borderId="6" xfId="49" applyNumberFormat="1" applyFont="1" applyFill="1" applyBorder="1" applyAlignment="1">
      <alignment horizontal="center" vertical="center"/>
    </xf>
    <xf numFmtId="177" fontId="3" fillId="2" borderId="3" xfId="49" applyNumberFormat="1" applyFont="1" applyFill="1" applyBorder="1" applyAlignment="1">
      <alignment horizontal="right" vertical="center"/>
    </xf>
    <xf numFmtId="177" fontId="3" fillId="2" borderId="4" xfId="49" applyNumberFormat="1" applyFont="1" applyFill="1" applyBorder="1" applyAlignment="1">
      <alignment horizontal="right" vertical="center"/>
    </xf>
    <xf numFmtId="49" fontId="3" fillId="2" borderId="5" xfId="49" applyNumberFormat="1" applyFont="1" applyFill="1" applyBorder="1" applyAlignment="1">
      <alignment vertical="center"/>
    </xf>
    <xf numFmtId="49" fontId="3" fillId="2" borderId="7" xfId="49" applyNumberFormat="1" applyFont="1" applyFill="1" applyBorder="1" applyAlignment="1">
      <alignment horizontal="center" vertical="center"/>
    </xf>
    <xf numFmtId="49" fontId="3" fillId="2" borderId="8" xfId="49" applyNumberFormat="1" applyFont="1" applyFill="1" applyBorder="1" applyAlignment="1">
      <alignment horizontal="center" vertical="center"/>
    </xf>
    <xf numFmtId="49" fontId="3" fillId="2" borderId="5" xfId="49" applyNumberFormat="1" applyFont="1" applyFill="1" applyBorder="1" applyAlignment="1">
      <alignment horizontal="center" vertical="center"/>
    </xf>
    <xf numFmtId="49" fontId="3" fillId="2" borderId="9" xfId="49" applyNumberFormat="1" applyFont="1" applyFill="1" applyBorder="1" applyAlignment="1">
      <alignment horizontal="center" vertical="center"/>
    </xf>
    <xf numFmtId="176" fontId="3" fillId="2" borderId="6" xfId="49" applyNumberFormat="1" applyFont="1" applyFill="1" applyBorder="1" applyAlignment="1">
      <alignment horizontal="right" vertical="center"/>
    </xf>
    <xf numFmtId="0" fontId="3" fillId="2" borderId="10" xfId="49" applyFont="1" applyFill="1" applyBorder="1" applyAlignment="1">
      <alignment vertical="center"/>
    </xf>
    <xf numFmtId="0" fontId="3" fillId="2" borderId="10" xfId="49" applyFont="1" applyFill="1" applyBorder="1" applyAlignment="1">
      <alignment horizontal="right" vertical="center"/>
    </xf>
    <xf numFmtId="0" fontId="2" fillId="2" borderId="0" xfId="49" applyFont="1" applyFill="1" applyAlignment="1">
      <alignment horizontal="left" vertical="center"/>
    </xf>
    <xf numFmtId="49" fontId="4" fillId="2" borderId="0" xfId="49" applyNumberFormat="1" applyFont="1" applyFill="1" applyAlignment="1">
      <alignment horizontal="center" vertical="center"/>
    </xf>
    <xf numFmtId="49" fontId="3" fillId="2" borderId="0" xfId="49" applyNumberFormat="1" applyFont="1" applyFill="1"/>
    <xf numFmtId="49" fontId="4" fillId="2" borderId="0" xfId="49" applyNumberFormat="1" applyFont="1" applyFill="1" applyAlignment="1">
      <alignment horizontal="left" vertical="center"/>
    </xf>
    <xf numFmtId="49" fontId="3" fillId="2" borderId="0" xfId="49" applyNumberFormat="1" applyFont="1" applyFill="1" applyAlignment="1">
      <alignment horizontal="right" vertical="center"/>
    </xf>
    <xf numFmtId="49" fontId="3" fillId="2" borderId="1" xfId="49" applyNumberFormat="1" applyFont="1" applyFill="1" applyBorder="1" applyAlignment="1">
      <alignment horizontal="left" vertical="center"/>
    </xf>
    <xf numFmtId="49" fontId="3" fillId="2" borderId="1" xfId="49" applyNumberFormat="1" applyFont="1" applyFill="1" applyBorder="1" applyAlignment="1">
      <alignment horizontal="right" vertical="center"/>
    </xf>
    <xf numFmtId="49" fontId="3" fillId="2" borderId="3" xfId="49" applyNumberFormat="1" applyFont="1" applyFill="1" applyBorder="1" applyAlignment="1">
      <alignment vertical="center" shrinkToFit="1"/>
    </xf>
    <xf numFmtId="176" fontId="3" fillId="2" borderId="3" xfId="49" applyNumberFormat="1" applyFont="1" applyFill="1" applyBorder="1" applyAlignment="1">
      <alignment horizontal="right" vertical="center"/>
    </xf>
    <xf numFmtId="49" fontId="3" fillId="2" borderId="3" xfId="49" applyNumberFormat="1" applyFont="1" applyFill="1" applyBorder="1" applyAlignment="1">
      <alignment horizontal="left" vertical="center"/>
    </xf>
    <xf numFmtId="176" fontId="3" fillId="3" borderId="3" xfId="49" applyNumberFormat="1" applyFont="1" applyFill="1" applyBorder="1" applyAlignment="1">
      <alignment horizontal="right" vertical="center"/>
    </xf>
    <xf numFmtId="49" fontId="3" fillId="2" borderId="6" xfId="49" applyNumberFormat="1" applyFont="1" applyFill="1" applyBorder="1" applyAlignment="1">
      <alignment vertical="center" shrinkToFit="1"/>
    </xf>
    <xf numFmtId="49" fontId="3" fillId="2" borderId="7" xfId="49" applyNumberFormat="1" applyFont="1" applyFill="1" applyBorder="1" applyAlignment="1">
      <alignment vertical="center" shrinkToFit="1"/>
    </xf>
    <xf numFmtId="49" fontId="5" fillId="2" borderId="7" xfId="49" applyNumberFormat="1" applyFont="1" applyFill="1" applyBorder="1" applyAlignment="1">
      <alignment horizontal="center" vertical="center"/>
    </xf>
    <xf numFmtId="176" fontId="3" fillId="3" borderId="6" xfId="49" applyNumberFormat="1" applyFont="1" applyFill="1" applyBorder="1" applyAlignment="1">
      <alignment horizontal="right" vertical="center"/>
    </xf>
    <xf numFmtId="49" fontId="3" fillId="2" borderId="11" xfId="49" applyNumberFormat="1" applyFont="1" applyFill="1" applyBorder="1" applyAlignment="1">
      <alignment vertical="center" shrinkToFit="1"/>
    </xf>
    <xf numFmtId="176" fontId="3" fillId="3" borderId="11" xfId="49" applyNumberFormat="1" applyFont="1" applyFill="1" applyBorder="1" applyAlignment="1">
      <alignment horizontal="right" vertical="center"/>
    </xf>
    <xf numFmtId="49" fontId="3" fillId="2" borderId="6" xfId="49" applyNumberFormat="1" applyFont="1" applyFill="1" applyBorder="1" applyAlignment="1">
      <alignment horizontal="center" vertical="center" shrinkToFit="1"/>
    </xf>
    <xf numFmtId="49" fontId="3" fillId="2" borderId="10" xfId="49" applyNumberFormat="1" applyFont="1" applyFill="1" applyBorder="1" applyAlignment="1">
      <alignment horizontal="center" vertical="center"/>
    </xf>
    <xf numFmtId="0" fontId="3" fillId="2" borderId="10" xfId="49" applyFont="1" applyFill="1" applyBorder="1"/>
    <xf numFmtId="0" fontId="3" fillId="2" borderId="10" xfId="49" applyFont="1" applyFill="1" applyBorder="1" applyAlignment="1">
      <alignment horizontal="left"/>
    </xf>
    <xf numFmtId="49" fontId="4" fillId="2" borderId="12" xfId="49" applyNumberFormat="1" applyFont="1" applyFill="1" applyBorder="1" applyAlignment="1">
      <alignment horizontal="center" vertical="center"/>
    </xf>
    <xf numFmtId="49" fontId="4" fillId="2" borderId="13" xfId="49" applyNumberFormat="1" applyFont="1" applyFill="1" applyBorder="1" applyAlignment="1">
      <alignment horizontal="center" vertical="center"/>
    </xf>
    <xf numFmtId="0" fontId="4" fillId="2" borderId="14" xfId="49" applyFont="1" applyFill="1" applyBorder="1" applyAlignment="1">
      <alignment horizontal="center" vertical="center"/>
    </xf>
    <xf numFmtId="0" fontId="4" fillId="2" borderId="15" xfId="49" applyFont="1" applyFill="1" applyBorder="1" applyAlignment="1">
      <alignment horizontal="center" vertical="center"/>
    </xf>
    <xf numFmtId="0" fontId="4" fillId="2" borderId="16" xfId="49" applyFont="1" applyFill="1" applyBorder="1" applyAlignment="1">
      <alignment horizontal="center" vertical="center"/>
    </xf>
    <xf numFmtId="0" fontId="4" fillId="2" borderId="17" xfId="49" applyFont="1" applyFill="1" applyBorder="1" applyAlignment="1">
      <alignment horizontal="center" vertical="center"/>
    </xf>
    <xf numFmtId="49" fontId="4" fillId="2" borderId="6" xfId="49" applyNumberFormat="1" applyFont="1" applyFill="1" applyBorder="1" applyAlignment="1">
      <alignment horizontal="center" vertical="center"/>
    </xf>
    <xf numFmtId="49" fontId="4" fillId="2" borderId="6" xfId="49" applyNumberFormat="1" applyFont="1" applyFill="1" applyBorder="1" applyAlignment="1">
      <alignment horizontal="center" vertical="center" wrapText="1"/>
    </xf>
    <xf numFmtId="0" fontId="5" fillId="2" borderId="5" xfId="49" applyFont="1" applyFill="1" applyBorder="1" applyAlignment="1">
      <alignment horizontal="left" vertical="center"/>
    </xf>
    <xf numFmtId="0" fontId="4" fillId="2" borderId="5" xfId="49" applyFont="1" applyFill="1" applyBorder="1" applyAlignment="1">
      <alignment horizontal="center" vertical="center"/>
    </xf>
    <xf numFmtId="49" fontId="4" fillId="2" borderId="5" xfId="49" applyNumberFormat="1" applyFont="1" applyFill="1" applyBorder="1" applyAlignment="1">
      <alignment horizontal="center" vertical="center" wrapText="1"/>
    </xf>
    <xf numFmtId="49" fontId="3" fillId="2" borderId="18" xfId="49" applyNumberFormat="1" applyFont="1" applyFill="1" applyBorder="1" applyAlignment="1">
      <alignment vertical="center"/>
    </xf>
    <xf numFmtId="49" fontId="3" fillId="2" borderId="4" xfId="49" applyNumberFormat="1" applyFont="1" applyFill="1" applyBorder="1" applyAlignment="1">
      <alignment vertical="center"/>
    </xf>
    <xf numFmtId="49" fontId="3" fillId="2" borderId="8" xfId="49" applyNumberFormat="1" applyFont="1" applyFill="1" applyBorder="1" applyAlignment="1">
      <alignment vertical="center"/>
    </xf>
    <xf numFmtId="49" fontId="5" fillId="2" borderId="5" xfId="49" applyNumberFormat="1" applyFont="1" applyFill="1" applyBorder="1" applyAlignment="1">
      <alignment horizontal="left" vertical="center"/>
    </xf>
    <xf numFmtId="0" fontId="3" fillId="2" borderId="0" xfId="49" applyFont="1" applyFill="1"/>
    <xf numFmtId="0" fontId="3" fillId="2" borderId="0" xfId="49" applyFont="1" applyFill="1" applyAlignment="1">
      <alignment horizontal="right" vertical="center"/>
    </xf>
    <xf numFmtId="0" fontId="6" fillId="2" borderId="0" xfId="49" applyFont="1" applyFill="1" applyAlignment="1">
      <alignment horizontal="right" vertical="center"/>
    </xf>
    <xf numFmtId="0" fontId="7" fillId="2" borderId="0" xfId="49" applyFont="1" applyFill="1" applyAlignment="1">
      <alignment horizontal="center" vertical="center"/>
    </xf>
    <xf numFmtId="0" fontId="8" fillId="2" borderId="0" xfId="49" applyFont="1" applyFill="1" applyAlignment="1">
      <alignment horizontal="center" vertical="center"/>
    </xf>
    <xf numFmtId="0" fontId="9" fillId="2" borderId="0" xfId="49" applyFont="1" applyFill="1" applyAlignment="1">
      <alignment horizontal="center" vertical="center"/>
    </xf>
    <xf numFmtId="0" fontId="3" fillId="2" borderId="0" xfId="49" applyFont="1" applyFill="1" applyAlignment="1">
      <alignment vertical="center"/>
    </xf>
    <xf numFmtId="0" fontId="3" fillId="2" borderId="0" xfId="49" applyFont="1" applyFill="1" applyAlignment="1">
      <alignment horizontal="center" vertical="center"/>
    </xf>
    <xf numFmtId="0" fontId="10" fillId="2" borderId="0" xfId="49" applyFont="1" applyFill="1"/>
    <xf numFmtId="0" fontId="9" fillId="2" borderId="0" xfId="49" applyFont="1" applyFill="1" applyAlignment="1">
      <alignment horizontal="left" vertical="center"/>
    </xf>
    <xf numFmtId="49" fontId="3" fillId="2" borderId="19" xfId="49" applyNumberFormat="1" applyFont="1" applyFill="1" applyBorder="1" applyAlignment="1">
      <alignment vertical="center"/>
    </xf>
    <xf numFmtId="0" fontId="3" fillId="2" borderId="0" xfId="49" applyFont="1" applyFill="1" applyAlignment="1">
      <alignment horizontal="left" vertical="center"/>
    </xf>
    <xf numFmtId="0" fontId="5" fillId="2" borderId="0" xfId="49" applyFont="1" applyFill="1" applyAlignment="1">
      <alignment vertical="center"/>
    </xf>
    <xf numFmtId="0" fontId="10" fillId="2" borderId="0" xfId="49" applyFont="1" applyFill="1" applyAlignment="1">
      <alignment vertical="center"/>
    </xf>
    <xf numFmtId="0" fontId="11" fillId="2" borderId="0" xfId="49" applyFont="1" applyFill="1" applyAlignment="1">
      <alignment horizontal="left" vertical="center"/>
    </xf>
    <xf numFmtId="0" fontId="3" fillId="2" borderId="20" xfId="49" applyFont="1" applyFill="1" applyBorder="1" applyAlignment="1">
      <alignment vertical="center"/>
    </xf>
    <xf numFmtId="0" fontId="12" fillId="2" borderId="0" xfId="49" applyFont="1" applyFill="1" applyAlignment="1">
      <alignment vertical="center"/>
    </xf>
    <xf numFmtId="0" fontId="3" fillId="2" borderId="0" xfId="49" applyFont="1" applyFill="1" applyAlignment="1">
      <alignment vertical="center" wrapText="1"/>
    </xf>
    <xf numFmtId="0" fontId="5" fillId="2" borderId="0" xfId="49" applyFont="1" applyFill="1"/>
    <xf numFmtId="0" fontId="13" fillId="2" borderId="0" xfId="49" applyFont="1" applyFill="1" applyAlignment="1">
      <alignment horizontal="center" vertical="center"/>
    </xf>
    <xf numFmtId="0" fontId="13" fillId="2" borderId="20" xfId="49" applyFont="1" applyFill="1" applyBorder="1" applyAlignment="1">
      <alignment horizontal="center" vertical="center"/>
    </xf>
    <xf numFmtId="178" fontId="3" fillId="2" borderId="19" xfId="49" applyNumberFormat="1" applyFont="1" applyFill="1" applyBorder="1" applyAlignment="1">
      <alignment horizontal="center" vertical="center"/>
    </xf>
    <xf numFmtId="177" fontId="3" fillId="2" borderId="19" xfId="49" applyNumberFormat="1" applyFont="1" applyFill="1" applyBorder="1" applyAlignment="1">
      <alignment horizontal="center" vertical="center"/>
    </xf>
    <xf numFmtId="0" fontId="10" fillId="2" borderId="0" xfId="49" applyFont="1" applyFill="1" applyAlignment="1">
      <alignment horizontal="center" vertical="center"/>
    </xf>
    <xf numFmtId="178" fontId="3" fillId="2" borderId="0" xfId="49" applyNumberFormat="1" applyFont="1" applyFill="1" applyAlignment="1">
      <alignment horizontal="center" vertical="center"/>
    </xf>
    <xf numFmtId="0" fontId="5" fillId="2" borderId="0" xfId="49" applyFont="1" applyFill="1" applyAlignment="1">
      <alignment horizontal="center" vertical="center"/>
    </xf>
    <xf numFmtId="179" fontId="14" fillId="2" borderId="19" xfId="49" applyNumberFormat="1" applyFont="1" applyFill="1" applyBorder="1" applyAlignment="1">
      <alignment horizontal="right" vertical="center"/>
    </xf>
    <xf numFmtId="49" fontId="5" fillId="2" borderId="19" xfId="49" applyNumberFormat="1" applyFont="1" applyFill="1" applyBorder="1" applyAlignment="1">
      <alignment vertical="center"/>
    </xf>
    <xf numFmtId="0" fontId="3" fillId="2" borderId="19" xfId="49" applyFont="1" applyFill="1" applyBorder="1" applyAlignment="1">
      <alignment horizontal="center" vertical="center"/>
    </xf>
    <xf numFmtId="0" fontId="5" fillId="2" borderId="20" xfId="49" applyFont="1" applyFill="1" applyBorder="1"/>
    <xf numFmtId="0" fontId="13" fillId="2" borderId="0" xfId="49" applyFont="1" applyFill="1"/>
    <xf numFmtId="0" fontId="13" fillId="2" borderId="20" xfId="49" applyFon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showGridLines="0" showZeros="0" zoomScalePageLayoutView="60" workbookViewId="0">
      <pane topLeftCell="A3" activePane="bottomRight" state="frozen"/>
      <selection activeCell="A1" sqref="A1"/>
    </sheetView>
  </sheetViews>
  <sheetFormatPr defaultColWidth="8" defaultRowHeight="14.25"/>
  <cols>
    <col min="1" max="1" width="8.6" style="1"/>
    <col min="2" max="2" width="29.825" style="1"/>
    <col min="3" max="3" width="22.9416666666667" style="1"/>
    <col min="4" max="4" width="2.725" style="1"/>
    <col min="5" max="8" width="8" style="1" hidden="1"/>
    <col min="9" max="9" width="32.7" style="1"/>
    <col min="10" max="10" width="12.05" style="1"/>
    <col min="11" max="11" width="4.875" style="1"/>
    <col min="12" max="12" width="8.45833333333333" style="1"/>
    <col min="13" max="13" width="5.01666666666667" style="1"/>
    <col min="14" max="14" width="7.88333333333333" style="1"/>
    <col min="15" max="15" width="4.3" style="1"/>
    <col min="16" max="16" width="5.01666666666667" style="1"/>
    <col min="17" max="17" width="24.8083333333333" style="1"/>
    <col min="18" max="18" width="2.725" style="1"/>
  </cols>
  <sheetData>
    <row r="1" ht="26.25" customHeight="1" spans="1:18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9"/>
      <c r="P1" s="79"/>
      <c r="Q1" s="79"/>
      <c r="R1" s="79"/>
    </row>
    <row r="2" ht="48" customHeight="1" spans="1:18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9"/>
      <c r="P2" s="79"/>
      <c r="Q2" s="79"/>
      <c r="R2" s="79"/>
    </row>
    <row r="3" ht="48" customHeight="1" spans="1:18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9"/>
      <c r="P3" s="79"/>
      <c r="Q3" s="79"/>
      <c r="R3" s="79"/>
    </row>
    <row r="4" ht="21" customHeight="1" spans="1:18">
      <c r="A4" s="72"/>
      <c r="B4" s="73"/>
      <c r="C4" s="73"/>
      <c r="D4" s="74"/>
      <c r="E4" s="74"/>
      <c r="F4" s="74"/>
      <c r="G4" s="74"/>
      <c r="H4" s="74"/>
      <c r="I4" s="74" t="s">
        <v>2</v>
      </c>
      <c r="J4" s="88">
        <v>0</v>
      </c>
      <c r="K4" s="74" t="s">
        <v>3</v>
      </c>
      <c r="L4" s="89">
        <v>0</v>
      </c>
      <c r="M4" s="74" t="s">
        <v>4</v>
      </c>
      <c r="N4" s="88">
        <v>0</v>
      </c>
      <c r="O4" s="74" t="s">
        <v>5</v>
      </c>
      <c r="P4" s="74"/>
      <c r="Q4" s="74"/>
      <c r="R4" s="74"/>
    </row>
    <row r="5" ht="21" customHeight="1" spans="1:18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ht="21" customHeight="1" spans="1:18">
      <c r="A6" s="76" t="s">
        <v>6</v>
      </c>
      <c r="B6" s="73" t="s">
        <v>7</v>
      </c>
      <c r="C6" s="77"/>
      <c r="D6" s="78"/>
      <c r="E6" s="78"/>
      <c r="F6" s="78"/>
      <c r="G6" s="78"/>
      <c r="H6" s="78"/>
      <c r="I6" s="74"/>
      <c r="J6" s="78"/>
      <c r="K6" s="74"/>
      <c r="L6" s="78"/>
      <c r="M6" s="74"/>
      <c r="N6" s="74"/>
      <c r="O6" s="74"/>
      <c r="P6" s="74"/>
      <c r="Q6" s="74"/>
      <c r="R6" s="74"/>
    </row>
    <row r="7" ht="21" customHeight="1" spans="1:18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ht="21" customHeight="1" spans="1:18">
      <c r="A8" s="72"/>
      <c r="B8" s="73" t="s">
        <v>8</v>
      </c>
      <c r="C8" s="77"/>
      <c r="D8" s="74"/>
      <c r="E8" s="74"/>
      <c r="F8" s="74"/>
      <c r="G8" s="74"/>
      <c r="H8" s="74"/>
      <c r="I8" s="90"/>
      <c r="J8" s="91"/>
      <c r="K8" s="74"/>
      <c r="L8" s="91"/>
      <c r="M8" s="74"/>
      <c r="N8" s="91"/>
      <c r="O8" s="74"/>
      <c r="P8" s="74"/>
      <c r="Q8" s="74"/>
      <c r="R8" s="74"/>
    </row>
    <row r="9" ht="21" customHeight="1" spans="1:18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</row>
    <row r="10" ht="21" customHeight="1" spans="1:18">
      <c r="A10" s="75"/>
      <c r="B10" s="79" t="s">
        <v>9</v>
      </c>
      <c r="C10" s="77"/>
      <c r="D10" s="80"/>
      <c r="E10" s="80"/>
      <c r="F10" s="80"/>
      <c r="G10" s="80"/>
      <c r="H10" s="80"/>
      <c r="I10" s="92" t="s">
        <v>10</v>
      </c>
      <c r="J10" s="93">
        <v>0</v>
      </c>
      <c r="K10" s="92" t="s">
        <v>3</v>
      </c>
      <c r="L10" s="93">
        <v>0</v>
      </c>
      <c r="M10" s="92" t="s">
        <v>4</v>
      </c>
      <c r="N10" s="93">
        <v>0</v>
      </c>
      <c r="O10" s="92" t="s">
        <v>11</v>
      </c>
      <c r="P10" s="80"/>
      <c r="Q10" s="80"/>
      <c r="R10" s="75"/>
    </row>
    <row r="11" ht="21" customHeight="1" spans="1:18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</row>
    <row r="12" ht="21" customHeight="1" spans="1:18">
      <c r="A12" s="76" t="s">
        <v>12</v>
      </c>
      <c r="B12" s="73" t="s">
        <v>13</v>
      </c>
      <c r="C12" s="77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ht="21" customHeight="1" spans="1:18">
      <c r="A13" s="81"/>
      <c r="B13" s="73"/>
      <c r="C13" s="82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3"/>
      <c r="P13" s="73"/>
      <c r="Q13" s="73"/>
      <c r="R13" s="73"/>
    </row>
    <row r="14" ht="21" customHeight="1" spans="1:18">
      <c r="A14" s="83"/>
      <c r="B14" s="78" t="s">
        <v>14</v>
      </c>
      <c r="C14" s="77"/>
      <c r="D14" s="74"/>
      <c r="E14" s="74"/>
      <c r="F14" s="74"/>
      <c r="G14" s="74"/>
      <c r="H14" s="74"/>
      <c r="I14" s="74" t="s">
        <v>15</v>
      </c>
      <c r="J14" s="94"/>
      <c r="K14" s="95"/>
      <c r="L14" s="95"/>
      <c r="M14" s="74" t="s">
        <v>16</v>
      </c>
      <c r="N14" s="74"/>
      <c r="O14" s="73"/>
      <c r="P14" s="73"/>
      <c r="Q14" s="77"/>
      <c r="R14" s="73"/>
    </row>
    <row r="15" ht="21" customHeight="1" spans="1:18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ht="31.5" customHeight="1" spans="1:18">
      <c r="A16" s="83"/>
      <c r="B16" s="84" t="s">
        <v>17</v>
      </c>
      <c r="C16" s="77"/>
      <c r="D16" s="74"/>
      <c r="E16" s="74"/>
      <c r="F16" s="74"/>
      <c r="G16" s="74"/>
      <c r="H16" s="74"/>
      <c r="I16" s="74" t="s">
        <v>15</v>
      </c>
      <c r="J16" s="94"/>
      <c r="K16" s="95"/>
      <c r="L16" s="95"/>
      <c r="M16" s="74" t="s">
        <v>16</v>
      </c>
      <c r="N16" s="74"/>
      <c r="O16" s="73"/>
      <c r="P16" s="73"/>
      <c r="Q16" s="77"/>
      <c r="R16" s="73"/>
    </row>
    <row r="17" ht="21" customHeight="1" spans="1:18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</row>
    <row r="18" ht="21" customHeight="1" spans="1:18">
      <c r="A18" s="75"/>
      <c r="B18" s="84" t="s">
        <v>18</v>
      </c>
      <c r="C18" s="77"/>
      <c r="D18" s="74"/>
      <c r="E18" s="74"/>
      <c r="F18" s="74"/>
      <c r="G18" s="74"/>
      <c r="H18" s="74"/>
      <c r="I18" s="74" t="s">
        <v>15</v>
      </c>
      <c r="J18" s="77"/>
      <c r="K18" s="77"/>
      <c r="L18" s="77"/>
      <c r="M18" s="74" t="s">
        <v>16</v>
      </c>
      <c r="N18" s="73"/>
      <c r="O18" s="73"/>
      <c r="P18" s="73"/>
      <c r="Q18" s="77"/>
      <c r="R18" s="75"/>
    </row>
    <row r="19" ht="21" customHeight="1" spans="1:18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</row>
    <row r="20" ht="21" customHeight="1" spans="1:18">
      <c r="A20" s="83"/>
      <c r="B20" s="84" t="s">
        <v>19</v>
      </c>
      <c r="C20" s="77"/>
      <c r="D20" s="74"/>
      <c r="E20" s="74"/>
      <c r="F20" s="74"/>
      <c r="G20" s="74"/>
      <c r="H20" s="74"/>
      <c r="I20" s="74" t="s">
        <v>20</v>
      </c>
      <c r="J20" s="77"/>
      <c r="K20" s="77"/>
      <c r="L20" s="77"/>
      <c r="M20" s="74" t="s">
        <v>16</v>
      </c>
      <c r="N20" s="73"/>
      <c r="O20" s="73"/>
      <c r="P20" s="73"/>
      <c r="Q20" s="77"/>
      <c r="R20" s="73"/>
    </row>
    <row r="21" ht="21" customHeight="1" spans="1:18">
      <c r="A21" s="85"/>
      <c r="B21" s="86"/>
      <c r="C21" s="87"/>
      <c r="D21" s="86"/>
      <c r="E21" s="86"/>
      <c r="F21" s="86"/>
      <c r="G21" s="86"/>
      <c r="H21" s="86"/>
      <c r="I21" s="86"/>
      <c r="J21" s="96"/>
      <c r="K21" s="87"/>
      <c r="L21" s="87"/>
      <c r="M21" s="86"/>
      <c r="N21" s="97"/>
      <c r="O21" s="97"/>
      <c r="P21" s="97"/>
      <c r="Q21" s="98"/>
      <c r="R21" s="97"/>
    </row>
  </sheetData>
  <mergeCells count="10">
    <mergeCell ref="A2:Q2"/>
    <mergeCell ref="A3:N3"/>
    <mergeCell ref="J14:L14"/>
    <mergeCell ref="M14:P14"/>
    <mergeCell ref="J16:L16"/>
    <mergeCell ref="M16:P16"/>
    <mergeCell ref="J18:L18"/>
    <mergeCell ref="M18:P18"/>
    <mergeCell ref="J20:L20"/>
    <mergeCell ref="M20:P20"/>
  </mergeCells>
  <printOptions horizontalCentered="1"/>
  <pageMargins left="0.78740157480315" right="0.78740157480315" top="1.18110236220472" bottom="1.18110236220472" header="0.51181" footer="0.51181"/>
  <pageSetup paperSize="9" scale="80" pageOrder="overThenDown" orientation="landscape" errors="blank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showGridLines="0" zoomScalePageLayoutView="60" topLeftCell="A16" workbookViewId="0">
      <pane topLeftCell="B6" activePane="bottomRight" state="frozen"/>
      <selection activeCell="C30" sqref="C30"/>
    </sheetView>
  </sheetViews>
  <sheetFormatPr defaultColWidth="8" defaultRowHeight="14.25" outlineLevelCol="6"/>
  <cols>
    <col min="1" max="1" width="36.425" style="1"/>
    <col min="2" max="2" width="24.2333333333333" style="1"/>
    <col min="3" max="3" width="27.1083333333333" style="1"/>
    <col min="4" max="5" width="24.2333333333333" style="1"/>
    <col min="6" max="6" width="27.5333333333333" style="1"/>
    <col min="7" max="7" width="24.2333333333333" style="1"/>
  </cols>
  <sheetData>
    <row r="1" ht="48" customHeight="1" spans="1:7">
      <c r="A1" s="2" t="s">
        <v>21</v>
      </c>
      <c r="B1" s="3"/>
      <c r="C1" s="3"/>
      <c r="D1" s="3"/>
      <c r="E1" s="3"/>
      <c r="F1" s="3"/>
      <c r="G1" s="3"/>
    </row>
    <row r="2" ht="21" customHeight="1" spans="1:7">
      <c r="A2" s="32"/>
      <c r="B2" s="32"/>
      <c r="C2" s="32"/>
      <c r="D2" s="32"/>
      <c r="E2" s="32"/>
      <c r="F2" s="32"/>
      <c r="G2" s="35" t="s">
        <v>22</v>
      </c>
    </row>
    <row r="3" ht="21" customHeight="1" spans="1:7">
      <c r="A3" s="4" t="s">
        <v>23</v>
      </c>
      <c r="B3" s="4"/>
      <c r="C3" s="4"/>
      <c r="D3" s="4"/>
      <c r="E3" s="4"/>
      <c r="F3" s="4"/>
      <c r="G3" s="37" t="s">
        <v>24</v>
      </c>
    </row>
    <row r="4" ht="28.5" customHeight="1" spans="1:7">
      <c r="A4" s="52" t="s">
        <v>25</v>
      </c>
      <c r="B4" s="53" t="s">
        <v>26</v>
      </c>
      <c r="C4" s="54"/>
      <c r="D4" s="55"/>
      <c r="E4" s="8" t="s">
        <v>27</v>
      </c>
      <c r="F4" s="56"/>
      <c r="G4" s="56"/>
    </row>
    <row r="5" ht="36" customHeight="1" spans="1:7">
      <c r="A5" s="57"/>
      <c r="B5" s="58" t="s">
        <v>28</v>
      </c>
      <c r="C5" s="59" t="s">
        <v>29</v>
      </c>
      <c r="D5" s="59" t="s">
        <v>30</v>
      </c>
      <c r="E5" s="58" t="s">
        <v>28</v>
      </c>
      <c r="F5" s="59" t="s">
        <v>29</v>
      </c>
      <c r="G5" s="59" t="s">
        <v>30</v>
      </c>
    </row>
    <row r="6" ht="28.5" customHeight="1" spans="1:7">
      <c r="A6" s="23" t="s">
        <v>31</v>
      </c>
      <c r="B6" s="16">
        <f>C6+D6</f>
        <v>654701188.84</v>
      </c>
      <c r="C6" s="16">
        <f>C7+C8</f>
        <v>384030265.75</v>
      </c>
      <c r="D6" s="16">
        <f>D7+D8</f>
        <v>270670923.09</v>
      </c>
      <c r="E6" s="16">
        <f>F6+G6</f>
        <v>721283755.27</v>
      </c>
      <c r="F6" s="16">
        <f>F7+F8</f>
        <v>412855605.44</v>
      </c>
      <c r="G6" s="16">
        <f>G7+G8</f>
        <v>308428149.83</v>
      </c>
    </row>
    <row r="7" ht="28.5" customHeight="1" spans="1:7">
      <c r="A7" s="13" t="s">
        <v>32</v>
      </c>
      <c r="B7" s="16">
        <f>C7+D7</f>
        <v>517998702.43</v>
      </c>
      <c r="C7" s="15">
        <v>384030265.75</v>
      </c>
      <c r="D7" s="15">
        <v>133968436.68</v>
      </c>
      <c r="E7" s="16">
        <f>F7+G7</f>
        <v>562708871.04</v>
      </c>
      <c r="F7" s="15">
        <v>412855605.44</v>
      </c>
      <c r="G7" s="15">
        <v>149853265.6</v>
      </c>
    </row>
    <row r="8" ht="28.5" customHeight="1" spans="1:7">
      <c r="A8" s="13" t="s">
        <v>33</v>
      </c>
      <c r="B8" s="16">
        <f>C8+D8</f>
        <v>136702486.41</v>
      </c>
      <c r="C8" s="15">
        <v>0</v>
      </c>
      <c r="D8" s="15">
        <v>136702486.41</v>
      </c>
      <c r="E8" s="16">
        <f>F8+G8</f>
        <v>158574884.23</v>
      </c>
      <c r="F8" s="15">
        <v>0</v>
      </c>
      <c r="G8" s="15">
        <v>158574884.23</v>
      </c>
    </row>
    <row r="9" ht="28.5" customHeight="1" spans="1:7">
      <c r="A9" s="23" t="s">
        <v>34</v>
      </c>
      <c r="B9" s="16">
        <f>C9</f>
        <v>8538030</v>
      </c>
      <c r="C9" s="15">
        <v>8538030</v>
      </c>
      <c r="D9" s="26" t="s">
        <v>35</v>
      </c>
      <c r="E9" s="16">
        <f>F9</f>
        <v>18143314</v>
      </c>
      <c r="F9" s="15">
        <v>18143314</v>
      </c>
      <c r="G9" s="26" t="s">
        <v>35</v>
      </c>
    </row>
    <row r="10" ht="28.5" customHeight="1" spans="1:7">
      <c r="A10" s="23" t="s">
        <v>36</v>
      </c>
      <c r="B10" s="16">
        <f>C10+D10</f>
        <v>14620000</v>
      </c>
      <c r="C10" s="15">
        <v>7951536.5</v>
      </c>
      <c r="D10" s="15">
        <v>6668463.5</v>
      </c>
      <c r="E10" s="16">
        <f>F10+G10</f>
        <v>14927192</v>
      </c>
      <c r="F10" s="15">
        <v>8014400</v>
      </c>
      <c r="G10" s="15">
        <v>6912792</v>
      </c>
    </row>
    <row r="11" ht="28.5" customHeight="1" spans="1:7">
      <c r="A11" s="23" t="s">
        <v>37</v>
      </c>
      <c r="B11" s="16">
        <f>D11</f>
        <v>1140000</v>
      </c>
      <c r="C11" s="26" t="s">
        <v>35</v>
      </c>
      <c r="D11" s="15">
        <v>1140000</v>
      </c>
      <c r="E11" s="16">
        <f>G11</f>
        <v>1250000</v>
      </c>
      <c r="F11" s="26" t="s">
        <v>35</v>
      </c>
      <c r="G11" s="15">
        <v>1250000</v>
      </c>
    </row>
    <row r="12" ht="28.5" customHeight="1" spans="1:7">
      <c r="A12" s="60" t="s">
        <v>38</v>
      </c>
      <c r="B12" s="16">
        <f>C12+D12</f>
        <v>0</v>
      </c>
      <c r="C12" s="15">
        <v>0</v>
      </c>
      <c r="D12" s="15">
        <v>0</v>
      </c>
      <c r="E12" s="16">
        <f>F12+G12</f>
        <v>0</v>
      </c>
      <c r="F12" s="15">
        <v>0</v>
      </c>
      <c r="G12" s="15">
        <v>0</v>
      </c>
    </row>
    <row r="13" ht="28.5" customHeight="1" spans="1:7">
      <c r="A13" s="23" t="s">
        <v>39</v>
      </c>
      <c r="B13" s="16">
        <f>C13</f>
        <v>0</v>
      </c>
      <c r="C13" s="15">
        <v>0</v>
      </c>
      <c r="D13" s="26" t="s">
        <v>35</v>
      </c>
      <c r="E13" s="16">
        <f>F13</f>
        <v>0</v>
      </c>
      <c r="F13" s="15">
        <v>0</v>
      </c>
      <c r="G13" s="26" t="s">
        <v>35</v>
      </c>
    </row>
    <row r="14" ht="28.5" customHeight="1" spans="1:7">
      <c r="A14" s="23" t="s">
        <v>40</v>
      </c>
      <c r="B14" s="16">
        <f t="shared" ref="B14:B19" si="0">C14+D14</f>
        <v>678999218.84</v>
      </c>
      <c r="C14" s="16">
        <f>C6+C9+C10+C12</f>
        <v>400519832.25</v>
      </c>
      <c r="D14" s="16">
        <f>D6+D10+D11+D12</f>
        <v>278479386.59</v>
      </c>
      <c r="E14" s="16">
        <f t="shared" ref="E14:E19" si="1">F14+G14</f>
        <v>755604261.27</v>
      </c>
      <c r="F14" s="16">
        <f>F6+F9+F10+F12</f>
        <v>439013319.44</v>
      </c>
      <c r="G14" s="16">
        <f>G6+G10+G11+G12</f>
        <v>316590941.83</v>
      </c>
    </row>
    <row r="15" ht="28.5" customHeight="1" spans="1:7">
      <c r="A15" s="23" t="s">
        <v>41</v>
      </c>
      <c r="B15" s="16">
        <f t="shared" si="0"/>
        <v>0</v>
      </c>
      <c r="C15" s="15">
        <v>0</v>
      </c>
      <c r="D15" s="15">
        <v>0</v>
      </c>
      <c r="E15" s="16">
        <f t="shared" si="1"/>
        <v>0</v>
      </c>
      <c r="F15" s="15">
        <v>0</v>
      </c>
      <c r="G15" s="15">
        <v>0</v>
      </c>
    </row>
    <row r="16" ht="28.5" customHeight="1" spans="1:7">
      <c r="A16" s="23" t="s">
        <v>42</v>
      </c>
      <c r="B16" s="16">
        <f t="shared" si="0"/>
        <v>0</v>
      </c>
      <c r="C16" s="15">
        <v>0</v>
      </c>
      <c r="D16" s="15">
        <v>0</v>
      </c>
      <c r="E16" s="16">
        <f t="shared" si="1"/>
        <v>0</v>
      </c>
      <c r="F16" s="15">
        <v>0</v>
      </c>
      <c r="G16" s="15">
        <v>0</v>
      </c>
    </row>
    <row r="17" ht="28.5" customHeight="1" spans="1:7">
      <c r="A17" s="23" t="s">
        <v>43</v>
      </c>
      <c r="B17" s="16">
        <f t="shared" si="0"/>
        <v>678999218.84</v>
      </c>
      <c r="C17" s="16">
        <f>C14+C15+C16</f>
        <v>400519832.25</v>
      </c>
      <c r="D17" s="16">
        <f>D14+D15+D16</f>
        <v>278479386.59</v>
      </c>
      <c r="E17" s="16">
        <f t="shared" si="1"/>
        <v>755604261.27</v>
      </c>
      <c r="F17" s="16">
        <f>F14+F15+F16</f>
        <v>439013319.44</v>
      </c>
      <c r="G17" s="16">
        <f>G14+G15+G16</f>
        <v>316590941.83</v>
      </c>
    </row>
    <row r="18" ht="28.5" customHeight="1" spans="1:7">
      <c r="A18" s="23" t="s">
        <v>44</v>
      </c>
      <c r="B18" s="16">
        <f t="shared" si="0"/>
        <v>806091228.49</v>
      </c>
      <c r="C18" s="15">
        <v>395177158.7</v>
      </c>
      <c r="D18" s="15">
        <v>410914069.79</v>
      </c>
      <c r="E18" s="16">
        <f t="shared" si="1"/>
        <v>836614457.03</v>
      </c>
      <c r="F18" s="16">
        <f>C34</f>
        <v>383176069.39</v>
      </c>
      <c r="G18" s="16">
        <f>D34</f>
        <v>453438387.64</v>
      </c>
    </row>
    <row r="19" ht="28.5" customHeight="1" spans="1:7">
      <c r="A19" s="26" t="s">
        <v>45</v>
      </c>
      <c r="B19" s="16">
        <f t="shared" si="0"/>
        <v>1485090447.33</v>
      </c>
      <c r="C19" s="16">
        <f>C17+C18</f>
        <v>795696990.95</v>
      </c>
      <c r="D19" s="16">
        <f>D17+D18</f>
        <v>689393456.38</v>
      </c>
      <c r="E19" s="16">
        <f t="shared" si="1"/>
        <v>1592218718.3</v>
      </c>
      <c r="F19" s="16">
        <f>F17+F18</f>
        <v>822189388.83</v>
      </c>
      <c r="G19" s="16">
        <f>G17+G18</f>
        <v>770029329.47</v>
      </c>
    </row>
    <row r="20" ht="28.5" customHeight="1" spans="1:7">
      <c r="A20" s="9" t="s">
        <v>25</v>
      </c>
      <c r="B20" s="9" t="s">
        <v>26</v>
      </c>
      <c r="C20" s="61"/>
      <c r="D20" s="61"/>
      <c r="E20" s="9" t="s">
        <v>27</v>
      </c>
      <c r="F20" s="61"/>
      <c r="G20" s="61"/>
    </row>
    <row r="21" ht="36" customHeight="1" spans="1:7">
      <c r="A21" s="61"/>
      <c r="B21" s="9" t="s">
        <v>28</v>
      </c>
      <c r="C21" s="62" t="s">
        <v>29</v>
      </c>
      <c r="D21" s="62" t="s">
        <v>30</v>
      </c>
      <c r="E21" s="9" t="s">
        <v>28</v>
      </c>
      <c r="F21" s="62" t="s">
        <v>29</v>
      </c>
      <c r="G21" s="62" t="s">
        <v>30</v>
      </c>
    </row>
    <row r="22" ht="28.5" customHeight="1" spans="1:7">
      <c r="A22" s="63" t="s">
        <v>46</v>
      </c>
      <c r="B22" s="16">
        <f>C22+D22</f>
        <v>557455990.3</v>
      </c>
      <c r="C22" s="16">
        <f>C23+C24+C25+C26</f>
        <v>322520921.56</v>
      </c>
      <c r="D22" s="16">
        <f>D23+D24+D25</f>
        <v>234935068.74</v>
      </c>
      <c r="E22" s="16">
        <f>F22+G22</f>
        <v>578487537.44</v>
      </c>
      <c r="F22" s="16">
        <f>F23+F24+F25+F26</f>
        <v>335975275.48</v>
      </c>
      <c r="G22" s="16">
        <f>G23+G24+G25</f>
        <v>242512261.96</v>
      </c>
    </row>
    <row r="23" ht="28.5" customHeight="1" spans="1:7">
      <c r="A23" s="64" t="s">
        <v>47</v>
      </c>
      <c r="B23" s="16">
        <f>C23+D23</f>
        <v>228115697.05</v>
      </c>
      <c r="C23" s="15">
        <v>213430468.86</v>
      </c>
      <c r="D23" s="15">
        <v>14685228.19</v>
      </c>
      <c r="E23" s="16">
        <f>F23+G23</f>
        <v>235675845.04</v>
      </c>
      <c r="F23" s="15">
        <v>219796439.75</v>
      </c>
      <c r="G23" s="15">
        <v>15879405.29</v>
      </c>
    </row>
    <row r="24" ht="28.5" customHeight="1" spans="1:7">
      <c r="A24" s="64" t="s">
        <v>48</v>
      </c>
      <c r="B24" s="16">
        <f>C24+D24</f>
        <v>287967052.91</v>
      </c>
      <c r="C24" s="15">
        <v>67717212.36</v>
      </c>
      <c r="D24" s="15">
        <v>220249840.55</v>
      </c>
      <c r="E24" s="16">
        <f>F24+G24</f>
        <v>300202910.53</v>
      </c>
      <c r="F24" s="15">
        <v>73570053.86</v>
      </c>
      <c r="G24" s="15">
        <v>226632856.67</v>
      </c>
    </row>
    <row r="25" ht="28.5" customHeight="1" spans="1:7">
      <c r="A25" s="65" t="s">
        <v>49</v>
      </c>
      <c r="B25" s="16">
        <f>C25+D25</f>
        <v>9648381.89</v>
      </c>
      <c r="C25" s="15">
        <v>9648381.89</v>
      </c>
      <c r="D25" s="15">
        <v>0</v>
      </c>
      <c r="E25" s="16">
        <f>F25+G25</f>
        <v>9936824</v>
      </c>
      <c r="F25" s="15">
        <v>9936824</v>
      </c>
      <c r="G25" s="15">
        <v>0</v>
      </c>
    </row>
    <row r="26" ht="28.5" customHeight="1" spans="1:7">
      <c r="A26" s="66" t="s">
        <v>50</v>
      </c>
      <c r="B26" s="16">
        <f>C26</f>
        <v>31724858.45</v>
      </c>
      <c r="C26" s="15">
        <v>31724858.45</v>
      </c>
      <c r="D26" s="26" t="s">
        <v>35</v>
      </c>
      <c r="E26" s="16">
        <f>F26</f>
        <v>32671957.87</v>
      </c>
      <c r="F26" s="15">
        <v>32671957.87</v>
      </c>
      <c r="G26" s="26" t="s">
        <v>35</v>
      </c>
    </row>
    <row r="27" ht="28.5" customHeight="1" spans="1:7">
      <c r="A27" s="63" t="s">
        <v>51</v>
      </c>
      <c r="B27" s="16">
        <f>D27</f>
        <v>1020000</v>
      </c>
      <c r="C27" s="26" t="s">
        <v>35</v>
      </c>
      <c r="D27" s="15">
        <v>1020000</v>
      </c>
      <c r="E27" s="16">
        <f>G27</f>
        <v>1120000</v>
      </c>
      <c r="F27" s="26" t="s">
        <v>35</v>
      </c>
      <c r="G27" s="15">
        <v>1120000</v>
      </c>
    </row>
    <row r="28" ht="28.5" customHeight="1" spans="1:7">
      <c r="A28" s="64" t="s">
        <v>52</v>
      </c>
      <c r="B28" s="16">
        <f t="shared" ref="B28:B35" si="2">C28+D28</f>
        <v>90000000</v>
      </c>
      <c r="C28" s="15">
        <v>90000000</v>
      </c>
      <c r="D28" s="15">
        <v>0</v>
      </c>
      <c r="E28" s="16">
        <f t="shared" ref="E28:E35" si="3">F28+G28</f>
        <v>70000000</v>
      </c>
      <c r="F28" s="15">
        <v>70000000</v>
      </c>
      <c r="G28" s="15">
        <v>0</v>
      </c>
    </row>
    <row r="29" ht="28.5" customHeight="1" spans="1:7">
      <c r="A29" s="64" t="s">
        <v>53</v>
      </c>
      <c r="B29" s="16">
        <f t="shared" si="2"/>
        <v>648475990.3</v>
      </c>
      <c r="C29" s="16">
        <f>C22+C28</f>
        <v>412520921.56</v>
      </c>
      <c r="D29" s="16">
        <f>D22+D27+D28</f>
        <v>235955068.74</v>
      </c>
      <c r="E29" s="16">
        <f t="shared" si="3"/>
        <v>649607537.44</v>
      </c>
      <c r="F29" s="16">
        <f>F22+F28</f>
        <v>405975275.48</v>
      </c>
      <c r="G29" s="16">
        <f>G22+G27+G28</f>
        <v>243632261.96</v>
      </c>
    </row>
    <row r="30" ht="28.5" customHeight="1" spans="1:7">
      <c r="A30" s="64" t="s">
        <v>54</v>
      </c>
      <c r="B30" s="16">
        <f t="shared" si="2"/>
        <v>0</v>
      </c>
      <c r="C30" s="15">
        <v>0</v>
      </c>
      <c r="D30" s="15">
        <v>0</v>
      </c>
      <c r="E30" s="16">
        <f t="shared" si="3"/>
        <v>0</v>
      </c>
      <c r="F30" s="15">
        <v>0</v>
      </c>
      <c r="G30" s="15">
        <v>0</v>
      </c>
    </row>
    <row r="31" ht="28.5" customHeight="1" spans="1:7">
      <c r="A31" s="64" t="s">
        <v>55</v>
      </c>
      <c r="B31" s="16">
        <f t="shared" si="2"/>
        <v>0</v>
      </c>
      <c r="C31" s="15">
        <v>0</v>
      </c>
      <c r="D31" s="15">
        <v>0</v>
      </c>
      <c r="E31" s="16">
        <f t="shared" si="3"/>
        <v>0</v>
      </c>
      <c r="F31" s="15">
        <v>0</v>
      </c>
      <c r="G31" s="15">
        <v>0</v>
      </c>
    </row>
    <row r="32" ht="28.5" customHeight="1" spans="1:7">
      <c r="A32" s="64" t="s">
        <v>56</v>
      </c>
      <c r="B32" s="16">
        <f t="shared" si="2"/>
        <v>648475990.3</v>
      </c>
      <c r="C32" s="16">
        <f>C29+C30+C31</f>
        <v>412520921.56</v>
      </c>
      <c r="D32" s="16">
        <f>D29+D30+D31</f>
        <v>235955068.74</v>
      </c>
      <c r="E32" s="16">
        <f t="shared" si="3"/>
        <v>649607537.44</v>
      </c>
      <c r="F32" s="16">
        <f>F29+F30+F31</f>
        <v>405975275.48</v>
      </c>
      <c r="G32" s="16">
        <f>G29+G30+G31</f>
        <v>243632261.96</v>
      </c>
    </row>
    <row r="33" ht="28.5" customHeight="1" spans="1:7">
      <c r="A33" s="64" t="s">
        <v>57</v>
      </c>
      <c r="B33" s="16">
        <f t="shared" si="2"/>
        <v>30523228.54</v>
      </c>
      <c r="C33" s="16">
        <f>C17-C32</f>
        <v>-12001089.31</v>
      </c>
      <c r="D33" s="16">
        <f>D17-D32</f>
        <v>42524317.85</v>
      </c>
      <c r="E33" s="16">
        <f t="shared" si="3"/>
        <v>105996723.83</v>
      </c>
      <c r="F33" s="16">
        <f>F17-F32</f>
        <v>33038043.96</v>
      </c>
      <c r="G33" s="16">
        <f>G17-G32</f>
        <v>72958679.87</v>
      </c>
    </row>
    <row r="34" ht="28.5" customHeight="1" spans="1:7">
      <c r="A34" s="64" t="s">
        <v>58</v>
      </c>
      <c r="B34" s="16">
        <f t="shared" si="2"/>
        <v>836614457.03</v>
      </c>
      <c r="C34" s="16">
        <f>C18+C33</f>
        <v>383176069.39</v>
      </c>
      <c r="D34" s="16">
        <f>D18+D33</f>
        <v>453438387.64</v>
      </c>
      <c r="E34" s="16">
        <f t="shared" si="3"/>
        <v>942611180.86</v>
      </c>
      <c r="F34" s="16">
        <f>F18+F33</f>
        <v>416214113.35</v>
      </c>
      <c r="G34" s="16">
        <f>G18+G33</f>
        <v>526397067.51</v>
      </c>
    </row>
    <row r="35" ht="28.5" customHeight="1" spans="1:7">
      <c r="A35" s="12" t="s">
        <v>45</v>
      </c>
      <c r="B35" s="16">
        <f t="shared" si="2"/>
        <v>1485090447.33</v>
      </c>
      <c r="C35" s="16">
        <f>C32+C34</f>
        <v>795696990.95</v>
      </c>
      <c r="D35" s="16">
        <f>D32+D34</f>
        <v>689393456.38</v>
      </c>
      <c r="E35" s="16">
        <f t="shared" si="3"/>
        <v>1592218718.3</v>
      </c>
      <c r="F35" s="16">
        <f>F32+F34</f>
        <v>822189388.83</v>
      </c>
      <c r="G35" s="16">
        <f>G32+G34</f>
        <v>770029329.47</v>
      </c>
    </row>
    <row r="36" ht="28.5" customHeight="1" spans="1:7">
      <c r="A36" s="67"/>
      <c r="B36" s="29"/>
      <c r="C36" s="29"/>
      <c r="D36" s="29"/>
      <c r="E36" s="29"/>
      <c r="F36" s="29"/>
      <c r="G36" s="30" t="s">
        <v>59</v>
      </c>
    </row>
  </sheetData>
  <mergeCells count="7">
    <mergeCell ref="A1:G1"/>
    <mergeCell ref="B4:D4"/>
    <mergeCell ref="E4:G4"/>
    <mergeCell ref="B20:D20"/>
    <mergeCell ref="E20:G20"/>
    <mergeCell ref="A4:A5"/>
    <mergeCell ref="A20:A21"/>
  </mergeCells>
  <printOptions horizontalCentered="1"/>
  <pageMargins left="0.393700787401575" right="0.393700787401575" top="0.393700787401575" bottom="0.393700787401575" header="0.51181" footer="0.51181"/>
  <pageSetup paperSize="9" scale="54" pageOrder="overThenDown" orientation="landscape" errors="blank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zoomScalePageLayoutView="60" workbookViewId="0">
      <pane topLeftCell="B5" activePane="bottomRight" state="frozen"/>
      <selection activeCell="A1" sqref="A1:F1"/>
    </sheetView>
  </sheetViews>
  <sheetFormatPr defaultColWidth="8" defaultRowHeight="14.25" outlineLevelCol="5"/>
  <cols>
    <col min="1" max="1" width="41.0166666666667" style="1"/>
    <col min="2" max="3" width="27.25" style="1"/>
    <col min="4" max="4" width="41.0166666666667" style="1"/>
    <col min="5" max="6" width="27.25" style="1"/>
  </cols>
  <sheetData>
    <row r="1" ht="48" customHeight="1" spans="1:6">
      <c r="A1" s="2" t="s">
        <v>60</v>
      </c>
      <c r="B1" s="3"/>
      <c r="C1" s="3"/>
      <c r="D1" s="31"/>
      <c r="E1" s="3"/>
      <c r="F1" s="3"/>
    </row>
    <row r="2" ht="21" customHeight="1" spans="1:6">
      <c r="A2" s="32"/>
      <c r="B2" s="33"/>
      <c r="C2" s="32"/>
      <c r="D2" s="34"/>
      <c r="E2" s="32"/>
      <c r="F2" s="35" t="s">
        <v>61</v>
      </c>
    </row>
    <row r="3" ht="21" customHeight="1" spans="1:6">
      <c r="A3" s="4" t="s">
        <v>23</v>
      </c>
      <c r="B3" s="4"/>
      <c r="C3" s="4"/>
      <c r="D3" s="36"/>
      <c r="E3" s="4"/>
      <c r="F3" s="37" t="s">
        <v>24</v>
      </c>
    </row>
    <row r="4" ht="28.5" customHeight="1" spans="1:6">
      <c r="A4" s="7" t="s">
        <v>25</v>
      </c>
      <c r="B4" s="7" t="s">
        <v>26</v>
      </c>
      <c r="C4" s="7" t="s">
        <v>27</v>
      </c>
      <c r="D4" s="7" t="s">
        <v>25</v>
      </c>
      <c r="E4" s="7" t="s">
        <v>26</v>
      </c>
      <c r="F4" s="7" t="s">
        <v>27</v>
      </c>
    </row>
    <row r="5" ht="28.5" customHeight="1" spans="1:6">
      <c r="A5" s="38" t="s">
        <v>31</v>
      </c>
      <c r="B5" s="39">
        <v>141754200</v>
      </c>
      <c r="C5" s="39">
        <v>162558400</v>
      </c>
      <c r="D5" s="40" t="s">
        <v>46</v>
      </c>
      <c r="E5" s="41">
        <f>E6+E7</f>
        <v>391008755.65</v>
      </c>
      <c r="F5" s="41">
        <f>F6+F7</f>
        <v>398976449.83</v>
      </c>
    </row>
    <row r="6" ht="28.5" customHeight="1" spans="1:6">
      <c r="A6" s="38" t="s">
        <v>62</v>
      </c>
      <c r="B6" s="39">
        <v>0</v>
      </c>
      <c r="C6" s="39">
        <v>0</v>
      </c>
      <c r="D6" s="40" t="s">
        <v>63</v>
      </c>
      <c r="E6" s="39">
        <v>298531406.94</v>
      </c>
      <c r="F6" s="39">
        <v>305573581.06</v>
      </c>
    </row>
    <row r="7" ht="28.5" customHeight="1" spans="1:6">
      <c r="A7" s="38" t="s">
        <v>64</v>
      </c>
      <c r="B7" s="39">
        <v>0</v>
      </c>
      <c r="C7" s="39">
        <v>0</v>
      </c>
      <c r="D7" s="40" t="s">
        <v>65</v>
      </c>
      <c r="E7" s="39">
        <v>92477348.71</v>
      </c>
      <c r="F7" s="39">
        <v>93402868.77</v>
      </c>
    </row>
    <row r="8" ht="28.5" customHeight="1" spans="1:6">
      <c r="A8" s="38" t="s">
        <v>66</v>
      </c>
      <c r="B8" s="39">
        <v>2987040</v>
      </c>
      <c r="C8" s="39">
        <v>3413760</v>
      </c>
      <c r="D8" s="40" t="s">
        <v>67</v>
      </c>
      <c r="E8" s="39">
        <v>45578670</v>
      </c>
      <c r="F8" s="39">
        <v>39623610</v>
      </c>
    </row>
    <row r="9" ht="28.5" customHeight="1" spans="1:6">
      <c r="A9" s="38" t="s">
        <v>34</v>
      </c>
      <c r="B9" s="39">
        <v>293633700</v>
      </c>
      <c r="C9" s="39">
        <v>309876950</v>
      </c>
      <c r="D9" s="40" t="s">
        <v>52</v>
      </c>
      <c r="E9" s="39">
        <v>0</v>
      </c>
      <c r="F9" s="39">
        <v>0</v>
      </c>
    </row>
    <row r="10" ht="28.5" customHeight="1" spans="1:6">
      <c r="A10" s="38" t="s">
        <v>68</v>
      </c>
      <c r="B10" s="39">
        <v>293633700</v>
      </c>
      <c r="C10" s="39">
        <v>309876950</v>
      </c>
      <c r="D10" s="11" t="s">
        <v>35</v>
      </c>
      <c r="E10" s="11" t="s">
        <v>35</v>
      </c>
      <c r="F10" s="11" t="s">
        <v>35</v>
      </c>
    </row>
    <row r="11" ht="28.5" customHeight="1" spans="1:6">
      <c r="A11" s="38" t="s">
        <v>36</v>
      </c>
      <c r="B11" s="39">
        <v>2100000</v>
      </c>
      <c r="C11" s="39">
        <v>2205000</v>
      </c>
      <c r="D11" s="11" t="s">
        <v>35</v>
      </c>
      <c r="E11" s="11" t="s">
        <v>35</v>
      </c>
      <c r="F11" s="11" t="s">
        <v>35</v>
      </c>
    </row>
    <row r="12" ht="28.5" customHeight="1" spans="1:6">
      <c r="A12" s="38" t="s">
        <v>69</v>
      </c>
      <c r="B12" s="39">
        <v>0</v>
      </c>
      <c r="C12" s="39">
        <v>0</v>
      </c>
      <c r="D12" s="11" t="s">
        <v>35</v>
      </c>
      <c r="E12" s="11" t="s">
        <v>35</v>
      </c>
      <c r="F12" s="11" t="s">
        <v>35</v>
      </c>
    </row>
    <row r="13" ht="28.5" customHeight="1" spans="1:6">
      <c r="A13" s="38" t="s">
        <v>70</v>
      </c>
      <c r="B13" s="41">
        <f>B5+B9+B11+B12</f>
        <v>437487900</v>
      </c>
      <c r="C13" s="41">
        <f>C5+C9+C11+C12</f>
        <v>474640350</v>
      </c>
      <c r="D13" s="40" t="s">
        <v>53</v>
      </c>
      <c r="E13" s="41">
        <f>E5+E8+E9</f>
        <v>436587425.65</v>
      </c>
      <c r="F13" s="41">
        <f>F5+F8+F9</f>
        <v>438600059.83</v>
      </c>
    </row>
    <row r="14" ht="28.5" customHeight="1" spans="1:6">
      <c r="A14" s="38" t="s">
        <v>71</v>
      </c>
      <c r="B14" s="39">
        <v>0</v>
      </c>
      <c r="C14" s="39">
        <v>0</v>
      </c>
      <c r="D14" s="40" t="s">
        <v>54</v>
      </c>
      <c r="E14" s="39">
        <v>0</v>
      </c>
      <c r="F14" s="39">
        <v>0</v>
      </c>
    </row>
    <row r="15" ht="28.5" customHeight="1" spans="1:6">
      <c r="A15" s="42" t="s">
        <v>72</v>
      </c>
      <c r="B15" s="39">
        <v>0</v>
      </c>
      <c r="C15" s="39">
        <v>0</v>
      </c>
      <c r="D15" s="40" t="s">
        <v>55</v>
      </c>
      <c r="E15" s="39">
        <v>0</v>
      </c>
      <c r="F15" s="39">
        <v>0</v>
      </c>
    </row>
    <row r="16" ht="28.5" customHeight="1" spans="1:6">
      <c r="A16" s="43" t="s">
        <v>73</v>
      </c>
      <c r="B16" s="41">
        <f>B13+B14+B15</f>
        <v>437487900</v>
      </c>
      <c r="C16" s="41">
        <f>C13+C14+C15</f>
        <v>474640350</v>
      </c>
      <c r="D16" s="40" t="s">
        <v>56</v>
      </c>
      <c r="E16" s="41">
        <f>E13+E14+E15</f>
        <v>436587425.65</v>
      </c>
      <c r="F16" s="41">
        <f>F13+F14+F15</f>
        <v>438600059.83</v>
      </c>
    </row>
    <row r="17" ht="28.5" customHeight="1" spans="1:6">
      <c r="A17" s="44" t="s">
        <v>35</v>
      </c>
      <c r="B17" s="11" t="s">
        <v>35</v>
      </c>
      <c r="C17" s="11" t="s">
        <v>35</v>
      </c>
      <c r="D17" s="40" t="s">
        <v>57</v>
      </c>
      <c r="E17" s="45">
        <f>B16-E16</f>
        <v>900474.350000024</v>
      </c>
      <c r="F17" s="45">
        <f>C16-F16</f>
        <v>36040290.17</v>
      </c>
    </row>
    <row r="18" ht="28.5" customHeight="1" spans="1:6">
      <c r="A18" s="46" t="s">
        <v>74</v>
      </c>
      <c r="B18" s="39">
        <v>83366700.37</v>
      </c>
      <c r="C18" s="41">
        <f>E18</f>
        <v>84267174.72</v>
      </c>
      <c r="D18" s="40" t="s">
        <v>58</v>
      </c>
      <c r="E18" s="47">
        <f>B18+E17</f>
        <v>84267174.72</v>
      </c>
      <c r="F18" s="47">
        <f>C18+F17</f>
        <v>120307464.89</v>
      </c>
    </row>
    <row r="19" ht="28.5" customHeight="1" spans="1:6">
      <c r="A19" s="48" t="s">
        <v>45</v>
      </c>
      <c r="B19" s="45">
        <f>B16+B18</f>
        <v>520854600.37</v>
      </c>
      <c r="C19" s="45">
        <f>C16+C18</f>
        <v>558907524.72</v>
      </c>
      <c r="D19" s="48" t="s">
        <v>45</v>
      </c>
      <c r="E19" s="45">
        <f>E16+E18</f>
        <v>520854600.37</v>
      </c>
      <c r="F19" s="45">
        <f>F16+F18</f>
        <v>558907524.72</v>
      </c>
    </row>
    <row r="20" ht="28.5" customHeight="1" spans="1:6">
      <c r="A20" s="49"/>
      <c r="B20" s="50"/>
      <c r="C20" s="50"/>
      <c r="D20" s="51"/>
      <c r="E20" s="50"/>
      <c r="F20" s="30" t="s">
        <v>75</v>
      </c>
    </row>
  </sheetData>
  <mergeCells count="1">
    <mergeCell ref="A1:F1"/>
  </mergeCells>
  <printOptions horizontalCentered="1"/>
  <pageMargins left="0.393700787401575" right="0.393700787401575" top="0.393700787401575" bottom="0.393700787401575" header="0.51181" footer="0.51181"/>
  <pageSetup paperSize="9" scale="80" pageOrder="overThenDown" orientation="landscape" errors="blank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showGridLines="0" tabSelected="1" zoomScalePageLayoutView="60" workbookViewId="0">
      <pane topLeftCell="D4" activePane="bottomRight" state="frozen"/>
      <selection activeCell="A1" sqref="A1:H1"/>
    </sheetView>
  </sheetViews>
  <sheetFormatPr defaultColWidth="8" defaultRowHeight="14.25" outlineLevelCol="7"/>
  <cols>
    <col min="1" max="1" width="50.2" style="1"/>
    <col min="2" max="2" width="7.6" style="1"/>
    <col min="3" max="4" width="27.25" style="1"/>
    <col min="5" max="5" width="50.2" style="1"/>
    <col min="6" max="6" width="7.6" style="1"/>
    <col min="7" max="8" width="27.25" style="1"/>
  </cols>
  <sheetData>
    <row r="1" ht="48" customHeight="1" spans="1:8">
      <c r="A1" s="2" t="s">
        <v>76</v>
      </c>
      <c r="B1" s="3"/>
      <c r="C1" s="3"/>
      <c r="D1" s="3"/>
      <c r="E1" s="3"/>
      <c r="F1" s="3"/>
      <c r="G1" s="3"/>
      <c r="H1" s="3"/>
    </row>
    <row r="2" ht="21" customHeight="1" spans="1:8">
      <c r="A2" s="4" t="s">
        <v>23</v>
      </c>
      <c r="B2" s="4"/>
      <c r="C2" s="4"/>
      <c r="D2" s="4"/>
      <c r="E2" s="5"/>
      <c r="F2" s="5"/>
      <c r="G2" s="5"/>
      <c r="H2" s="6" t="s">
        <v>77</v>
      </c>
    </row>
    <row r="3" ht="28.5" customHeight="1" spans="1:8">
      <c r="A3" s="7" t="s">
        <v>25</v>
      </c>
      <c r="B3" s="7" t="s">
        <v>78</v>
      </c>
      <c r="C3" s="7" t="s">
        <v>26</v>
      </c>
      <c r="D3" s="8" t="s">
        <v>27</v>
      </c>
      <c r="E3" s="9" t="s">
        <v>25</v>
      </c>
      <c r="F3" s="9" t="s">
        <v>78</v>
      </c>
      <c r="G3" s="9" t="s">
        <v>26</v>
      </c>
      <c r="H3" s="9" t="s">
        <v>27</v>
      </c>
    </row>
    <row r="4" ht="28.5" customHeight="1" spans="1:8">
      <c r="A4" s="10" t="s">
        <v>79</v>
      </c>
      <c r="B4" s="11" t="s">
        <v>35</v>
      </c>
      <c r="C4" s="11" t="s">
        <v>35</v>
      </c>
      <c r="D4" s="12" t="s">
        <v>35</v>
      </c>
      <c r="E4" s="13" t="s">
        <v>80</v>
      </c>
      <c r="F4" s="14" t="s">
        <v>81</v>
      </c>
      <c r="G4" s="15">
        <v>0</v>
      </c>
      <c r="H4" s="16">
        <f>G7</f>
        <v>0</v>
      </c>
    </row>
    <row r="5" ht="28.5" customHeight="1" spans="1:8">
      <c r="A5" s="10" t="s">
        <v>82</v>
      </c>
      <c r="B5" s="11" t="s">
        <v>83</v>
      </c>
      <c r="C5" s="17">
        <f>C6+C7</f>
        <v>191531</v>
      </c>
      <c r="D5" s="18">
        <f>D6+D7</f>
        <v>195289</v>
      </c>
      <c r="E5" s="13" t="s">
        <v>84</v>
      </c>
      <c r="F5" s="14" t="s">
        <v>81</v>
      </c>
      <c r="G5" s="15">
        <v>0</v>
      </c>
      <c r="H5" s="15">
        <v>0</v>
      </c>
    </row>
    <row r="6" ht="28.5" customHeight="1" spans="1:8">
      <c r="A6" s="19" t="s">
        <v>85</v>
      </c>
      <c r="B6" s="20" t="s">
        <v>83</v>
      </c>
      <c r="C6" s="21">
        <v>145496</v>
      </c>
      <c r="D6" s="22">
        <v>148515</v>
      </c>
      <c r="E6" s="13" t="s">
        <v>86</v>
      </c>
      <c r="F6" s="14" t="s">
        <v>81</v>
      </c>
      <c r="G6" s="15">
        <v>0</v>
      </c>
      <c r="H6" s="15">
        <v>0</v>
      </c>
    </row>
    <row r="7" ht="28.5" customHeight="1" spans="1:8">
      <c r="A7" s="23" t="s">
        <v>87</v>
      </c>
      <c r="B7" s="24" t="s">
        <v>83</v>
      </c>
      <c r="C7" s="21">
        <v>46035</v>
      </c>
      <c r="D7" s="22">
        <v>46774</v>
      </c>
      <c r="E7" s="13" t="s">
        <v>88</v>
      </c>
      <c r="F7" s="14" t="s">
        <v>81</v>
      </c>
      <c r="G7" s="16">
        <f>G4-G5+G6</f>
        <v>0</v>
      </c>
      <c r="H7" s="16">
        <f>H4-H5+H6</f>
        <v>0</v>
      </c>
    </row>
    <row r="8" ht="28.5" customHeight="1" spans="1:8">
      <c r="A8" s="23" t="s">
        <v>89</v>
      </c>
      <c r="B8" s="24" t="s">
        <v>83</v>
      </c>
      <c r="C8" s="21">
        <v>145496</v>
      </c>
      <c r="D8" s="22">
        <v>148515</v>
      </c>
      <c r="E8" s="13" t="s">
        <v>90</v>
      </c>
      <c r="F8" s="14" t="s">
        <v>81</v>
      </c>
      <c r="G8" s="15">
        <v>0</v>
      </c>
      <c r="H8" s="15">
        <v>0</v>
      </c>
    </row>
    <row r="9" ht="28.5" customHeight="1" spans="1:8">
      <c r="A9" s="23" t="s">
        <v>91</v>
      </c>
      <c r="B9" s="24" t="s">
        <v>35</v>
      </c>
      <c r="C9" s="20" t="s">
        <v>35</v>
      </c>
      <c r="D9" s="25" t="s">
        <v>35</v>
      </c>
      <c r="E9" s="13" t="s">
        <v>92</v>
      </c>
      <c r="F9" s="14" t="s">
        <v>81</v>
      </c>
      <c r="G9" s="15">
        <v>39540000</v>
      </c>
      <c r="H9" s="15">
        <v>20000000</v>
      </c>
    </row>
    <row r="10" ht="28.5" customHeight="1" spans="1:8">
      <c r="A10" s="13" t="s">
        <v>93</v>
      </c>
      <c r="B10" s="26" t="s">
        <v>81</v>
      </c>
      <c r="C10" s="15">
        <v>6835124320.42</v>
      </c>
      <c r="D10" s="15">
        <v>7792041725.27</v>
      </c>
      <c r="E10" s="13" t="s">
        <v>94</v>
      </c>
      <c r="F10" s="26" t="s">
        <v>35</v>
      </c>
      <c r="G10" s="27" t="s">
        <v>35</v>
      </c>
      <c r="H10" s="27" t="s">
        <v>35</v>
      </c>
    </row>
    <row r="11" ht="28.5" customHeight="1" spans="1:8">
      <c r="A11" s="13" t="s">
        <v>95</v>
      </c>
      <c r="B11" s="26" t="s">
        <v>81</v>
      </c>
      <c r="C11" s="15">
        <v>6835124320.42</v>
      </c>
      <c r="D11" s="15">
        <v>7792041725.27</v>
      </c>
      <c r="E11" s="23" t="s">
        <v>96</v>
      </c>
      <c r="F11" s="24" t="s">
        <v>83</v>
      </c>
      <c r="G11" s="28">
        <v>506265</v>
      </c>
      <c r="H11" s="28">
        <v>507995</v>
      </c>
    </row>
    <row r="12" ht="28.5" customHeight="1" spans="1:8">
      <c r="A12" s="13" t="s">
        <v>97</v>
      </c>
      <c r="B12" s="14" t="s">
        <v>98</v>
      </c>
      <c r="C12" s="16">
        <f>IF(C11=0,0,(C17+G6)/C11)*100</f>
        <v>9.00000000003219</v>
      </c>
      <c r="D12" s="16">
        <f>IF(D11=0,0,(D17+H6)/D11)*100</f>
        <v>8.99999999994481</v>
      </c>
      <c r="E12" s="13" t="s">
        <v>99</v>
      </c>
      <c r="F12" s="13" t="s">
        <v>100</v>
      </c>
      <c r="G12" s="16">
        <f>G13+G14</f>
        <v>860</v>
      </c>
      <c r="H12" s="16">
        <f>H13+H14</f>
        <v>930</v>
      </c>
    </row>
    <row r="13" ht="28.5" customHeight="1" spans="1:8">
      <c r="A13" s="13" t="s">
        <v>101</v>
      </c>
      <c r="B13" s="14" t="s">
        <v>98</v>
      </c>
      <c r="C13" s="15">
        <v>7</v>
      </c>
      <c r="D13" s="15">
        <v>7</v>
      </c>
      <c r="E13" s="13" t="s">
        <v>102</v>
      </c>
      <c r="F13" s="13" t="s">
        <v>100</v>
      </c>
      <c r="G13" s="15">
        <v>280</v>
      </c>
      <c r="H13" s="15">
        <v>320</v>
      </c>
    </row>
    <row r="14" ht="28.5" customHeight="1" spans="1:8">
      <c r="A14" s="13" t="s">
        <v>103</v>
      </c>
      <c r="B14" s="14" t="s">
        <v>98</v>
      </c>
      <c r="C14" s="15">
        <v>2</v>
      </c>
      <c r="D14" s="15">
        <v>2</v>
      </c>
      <c r="E14" s="13" t="s">
        <v>104</v>
      </c>
      <c r="F14" s="13" t="s">
        <v>100</v>
      </c>
      <c r="G14" s="15">
        <v>580</v>
      </c>
      <c r="H14" s="15">
        <v>610</v>
      </c>
    </row>
    <row r="15" ht="28.5" customHeight="1" spans="1:8">
      <c r="A15" s="13" t="s">
        <v>105</v>
      </c>
      <c r="B15" s="14" t="s">
        <v>100</v>
      </c>
      <c r="C15" s="16">
        <f>IF(C8=0,0,C11/C8)</f>
        <v>46978.0909469676</v>
      </c>
      <c r="D15" s="16">
        <f>IF(D8=0,0,D11/D8)</f>
        <v>52466.3618171229</v>
      </c>
      <c r="E15" s="13" t="s">
        <v>106</v>
      </c>
      <c r="F15" s="26" t="s">
        <v>35</v>
      </c>
      <c r="G15" s="27" t="s">
        <v>35</v>
      </c>
      <c r="H15" s="27" t="s">
        <v>35</v>
      </c>
    </row>
    <row r="16" ht="28.5" customHeight="1" spans="1:8">
      <c r="A16" s="13" t="s">
        <v>107</v>
      </c>
      <c r="B16" s="26" t="s">
        <v>35</v>
      </c>
      <c r="C16" s="26" t="s">
        <v>35</v>
      </c>
      <c r="D16" s="26" t="s">
        <v>35</v>
      </c>
      <c r="E16" s="23" t="s">
        <v>108</v>
      </c>
      <c r="F16" s="24" t="s">
        <v>83</v>
      </c>
      <c r="G16" s="28">
        <v>506265</v>
      </c>
      <c r="H16" s="28">
        <v>507995</v>
      </c>
    </row>
    <row r="17" ht="28.5" customHeight="1" spans="1:8">
      <c r="A17" s="13" t="s">
        <v>109</v>
      </c>
      <c r="B17" s="14" t="s">
        <v>81</v>
      </c>
      <c r="C17" s="15">
        <v>615161188.84</v>
      </c>
      <c r="D17" s="15">
        <v>701283755.27</v>
      </c>
      <c r="E17" s="13" t="s">
        <v>110</v>
      </c>
      <c r="F17" s="14" t="s">
        <v>100</v>
      </c>
      <c r="G17" s="15">
        <v>78</v>
      </c>
      <c r="H17" s="15">
        <v>78</v>
      </c>
    </row>
    <row r="18" ht="28.5" customHeight="1" spans="1:8">
      <c r="A18" s="13" t="s">
        <v>111</v>
      </c>
      <c r="B18" s="26" t="s">
        <v>35</v>
      </c>
      <c r="C18" s="26" t="s">
        <v>35</v>
      </c>
      <c r="D18" s="26" t="s">
        <v>35</v>
      </c>
      <c r="E18" s="13" t="s">
        <v>112</v>
      </c>
      <c r="F18" s="14" t="s">
        <v>100</v>
      </c>
      <c r="G18" s="16">
        <v>90.03</v>
      </c>
      <c r="H18" s="16">
        <v>78</v>
      </c>
    </row>
    <row r="19" ht="28.5" customHeight="1" spans="1:8">
      <c r="A19" s="29"/>
      <c r="B19" s="29"/>
      <c r="C19" s="29"/>
      <c r="D19" s="29"/>
      <c r="E19" s="29"/>
      <c r="F19" s="29"/>
      <c r="G19" s="29"/>
      <c r="H19" s="30" t="s">
        <v>113</v>
      </c>
    </row>
  </sheetData>
  <mergeCells count="1">
    <mergeCell ref="A1:H1"/>
  </mergeCells>
  <printOptions horizontalCentered="1"/>
  <pageMargins left="0.393700787401575" right="0.393700787401575" top="0.393700787401575" bottom="0.393700787401575" header="0.51181" footer="0.51181"/>
  <pageSetup paperSize="9" scale="65" pageOrder="overThenDown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社保基金预算封面</vt:lpstr>
      <vt:lpstr>职工基本医疗收支预算表</vt:lpstr>
      <vt:lpstr>城乡居民基本医疗收支预算表</vt:lpstr>
      <vt:lpstr>基本医疗基础资料表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问米</cp:lastModifiedBy>
  <dcterms:created xsi:type="dcterms:W3CDTF">2022-05-23T10:39:00Z</dcterms:created>
  <dcterms:modified xsi:type="dcterms:W3CDTF">2022-10-20T02:56:42Z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8E1B58C1886848D1BCC5B5D585DC9693</vt:lpwstr>
  </property>
  <property fmtid="{D5CDD505-2E9C-101B-9397-08002B2CF9AE}" pid="3" name="KSOProductBuildVer">
    <vt:lpwstr>2052-11.1.0.12598</vt:lpwstr>
  </property>
</Properties>
</file>