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公开\2026年公开\"/>
    </mc:Choice>
  </mc:AlternateContent>
  <bookViews>
    <workbookView windowWidth="28800" windowHeight="12075" activeTab="1"/>
  </bookViews>
  <sheets>
    <sheet name="社预05-职工医疗保险预算表" sheetId="7" r:id="rId1"/>
    <sheet name="社预06-城乡居民医保预算表" sheetId="8" r:id="rId2"/>
    <sheet name="社预附04-基本医疗保险基础资料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<sst xmlns="http://schemas.openxmlformats.org/spreadsheetml/2006/main" count="219" uniqueCount="104">
  <si>
    <t>2026年职工基本医疗保险(含生育保险)基金收支预算表</t>
  </si>
  <si>
    <t>社预05表</t>
  </si>
  <si>
    <t>济源市</t>
  </si>
  <si>
    <t>单位：元</t>
  </si>
  <si>
    <t>项        目</t>
  </si>
  <si>
    <t>2025年执行数</t>
  </si>
  <si>
    <t>2026年预算数</t>
  </si>
  <si>
    <t>小计</t>
  </si>
  <si>
    <t>基本医疗保险统筹基金(含单建统筹）</t>
  </si>
  <si>
    <t>基本医疗保险
个人账户基金</t>
  </si>
  <si>
    <t>一、基本医疗保险费收入</t>
  </si>
  <si>
    <t xml:space="preserve">    其中：单位缴费</t>
  </si>
  <si>
    <t xml:space="preserve">          个人缴费</t>
  </si>
  <si>
    <t>二、财政补贴收入</t>
  </si>
  <si>
    <t>×</t>
  </si>
  <si>
    <t>三、利息收入</t>
  </si>
  <si>
    <t>四、转移收入</t>
  </si>
  <si>
    <t>五、其他收入</t>
  </si>
  <si>
    <t xml:space="preserve">    其中：滞纳金</t>
  </si>
  <si>
    <t>六、本年收入小计</t>
  </si>
  <si>
    <t>七、上级补助收入</t>
  </si>
  <si>
    <t>八、下级上解收入</t>
  </si>
  <si>
    <t>九、本年收入合计</t>
  </si>
  <si>
    <t>十、上年结余</t>
  </si>
  <si>
    <t>总        计</t>
  </si>
  <si>
    <t>一、基本医疗保险待遇支出</t>
  </si>
  <si>
    <t xml:space="preserve">    其中: 住院费用支出</t>
  </si>
  <si>
    <t>　  　 　 门诊费用支出</t>
  </si>
  <si>
    <t xml:space="preserve">          生育医疗费用支出</t>
  </si>
  <si>
    <t xml:space="preserve">          生育津贴支出</t>
  </si>
  <si>
    <t xml:space="preserve">          其他待遇支出</t>
  </si>
  <si>
    <t>二、转移支出</t>
  </si>
  <si>
    <t>三、其他支出</t>
  </si>
  <si>
    <t>四、本年支出小计</t>
  </si>
  <si>
    <t>五、补助下级支出</t>
  </si>
  <si>
    <t>六、上解上级支出</t>
  </si>
  <si>
    <t>七、本年支出合计</t>
  </si>
  <si>
    <t>八、本年收支结余</t>
  </si>
  <si>
    <t>九、年末滚存结余</t>
  </si>
  <si>
    <t>第 5 页</t>
  </si>
  <si>
    <t>2026年城乡居民基本医疗保险基金收支预算表</t>
  </si>
  <si>
    <t>社预06表</t>
  </si>
  <si>
    <t xml:space="preserve">    其中：集体扶持收入</t>
  </si>
  <si>
    <t xml:space="preserve">    其中：住院费用支出</t>
  </si>
  <si>
    <t xml:space="preserve">          城乡医疗救助资助收入</t>
  </si>
  <si>
    <t xml:space="preserve">          门诊费用支出</t>
  </si>
  <si>
    <t xml:space="preserve">          财政为困难人员代缴收入</t>
  </si>
  <si>
    <t>二、大病保险支出</t>
  </si>
  <si>
    <t xml:space="preserve">    其中：对城乡居民参保的补助</t>
  </si>
  <si>
    <t>四、其他收入</t>
  </si>
  <si>
    <t>五、本年收入小计</t>
  </si>
  <si>
    <t>六、上级补助收入</t>
  </si>
  <si>
    <t>七、下级上解收入</t>
  </si>
  <si>
    <t>八、本年收入合计</t>
  </si>
  <si>
    <t>九、上年结余</t>
  </si>
  <si>
    <t>第 6 页</t>
  </si>
  <si>
    <t>2026年基本医疗保险基础资料表</t>
  </si>
  <si>
    <t>社预附04表</t>
  </si>
  <si>
    <t>单位</t>
  </si>
  <si>
    <t>一、职工基本医疗保险</t>
  </si>
  <si>
    <t xml:space="preserve">               个人缴费</t>
  </si>
  <si>
    <t>元</t>
  </si>
  <si>
    <t xml:space="preserve">    (一)参保人数</t>
  </si>
  <si>
    <t>人</t>
  </si>
  <si>
    <t xml:space="preserve">        2.欠费情况</t>
  </si>
  <si>
    <t xml:space="preserve">        1.在职职工</t>
  </si>
  <si>
    <t xml:space="preserve">          (1)上年末累计欠费</t>
  </si>
  <si>
    <t xml:space="preserve">          其中：单建统筹</t>
  </si>
  <si>
    <t xml:space="preserve">          (2)本年补缴以前年度欠费</t>
  </si>
  <si>
    <t xml:space="preserve">        2.退休人员</t>
  </si>
  <si>
    <t xml:space="preserve">          (3)本年新增欠费</t>
  </si>
  <si>
    <t xml:space="preserve">             其中：单位欠费</t>
  </si>
  <si>
    <t xml:space="preserve">    (二)缴费人数</t>
  </si>
  <si>
    <t xml:space="preserve">                   个人欠费</t>
  </si>
  <si>
    <t xml:space="preserve">        其中：单建统筹缴费人数</t>
  </si>
  <si>
    <t xml:space="preserve">          (4)年末累计欠费</t>
  </si>
  <si>
    <t xml:space="preserve">    (三)缴费基数总额</t>
  </si>
  <si>
    <t xml:space="preserve">        3.本年预缴以后年度基本医疗保险费</t>
  </si>
  <si>
    <t xml:space="preserve">       1.统账结合</t>
  </si>
  <si>
    <t xml:space="preserve">        4.一次性补缴以前年度基本医疗保险费</t>
  </si>
  <si>
    <t xml:space="preserve">         （1）单位缴费</t>
  </si>
  <si>
    <t>二、城乡居民基本医疗保险</t>
  </si>
  <si>
    <t xml:space="preserve">         （2）个人缴费</t>
  </si>
  <si>
    <t xml:space="preserve">    (一)年末缴费人数</t>
  </si>
  <si>
    <t xml:space="preserve">        2.单建统筹</t>
  </si>
  <si>
    <t xml:space="preserve">    (二)缴费标准</t>
  </si>
  <si>
    <t>元/年</t>
  </si>
  <si>
    <t xml:space="preserve">    (四)缴费费率</t>
  </si>
  <si>
    <t>%</t>
  </si>
  <si>
    <t xml:space="preserve">        其中：个人缴费标准</t>
  </si>
  <si>
    <t xml:space="preserve">        1.单位缴费费率</t>
  </si>
  <si>
    <t xml:space="preserve">              财政补贴标准</t>
  </si>
  <si>
    <t xml:space="preserve">        2.个人缴费费率</t>
  </si>
  <si>
    <t xml:space="preserve">    (三)大病保险情况</t>
  </si>
  <si>
    <t xml:space="preserve">        3.单建统筹缴费费率</t>
  </si>
  <si>
    <t xml:space="preserve">        1.覆盖人数</t>
  </si>
  <si>
    <t xml:space="preserve">    (五)人均缴费工资基数</t>
  </si>
  <si>
    <t xml:space="preserve">        2.筹资标准</t>
  </si>
  <si>
    <t xml:space="preserve">    (六)保险费缴纳情况</t>
  </si>
  <si>
    <t xml:space="preserve">        3.本年筹资</t>
  </si>
  <si>
    <t xml:space="preserve">       1.缴纳当年基本医疗保险费</t>
  </si>
  <si>
    <t xml:space="preserve">        4.人均筹资水平</t>
  </si>
  <si>
    <t xml:space="preserve">         其中：单位缴费</t>
  </si>
  <si>
    <t>第 13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</si>
</sst>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  <numFmt numFmtId="177" formatCode="#,##0_ ;\-#,##0;;"/>
  </numFmts>
  <fonts count="29">
    <font>
      <sz val="11"/>
      <color theme="1"/>
      <name val="??"/>
      <charset val="134"/>
      <scheme val="minor"/>
    </font>
    <font>
      <sz val="10"/>
      <name val="宋体"/>
      <charset val="134"/>
    </font>
    <font>
      <b/>
      <sz val="29"/>
      <color indexed="8"/>
      <name val="宋体"/>
      <charset val="1"/>
    </font>
    <font>
      <sz val="12"/>
      <name val="宋体"/>
      <charset val="1"/>
    </font>
    <font>
      <sz val="10"/>
      <name val="宋体"/>
      <charset val="1"/>
    </font>
    <font>
      <sz val="12"/>
      <color indexed="8"/>
      <name val="宋体"/>
      <charset val="1"/>
    </font>
    <font>
      <sz val="11"/>
      <color indexed="8"/>
      <name val="宋体"/>
      <charset val="1"/>
    </font>
    <font>
      <b/>
      <sz val="12"/>
      <color indexed="8"/>
      <name val="宋体"/>
      <charset val="1"/>
    </font>
    <font>
      <sz val="10"/>
      <color indexed="8"/>
      <name val="宋体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/>
  </cellStyleXfs>
  <cellXfs count="72">
    <xf numFmtId="0" fontId="0" fillId="0" borderId="0" xfId="49"/>
    <xf numFmtId="0" fontId="1" fillId="0" borderId="0" xfId="49" applyFont="1" applyFill="1"/>
    <xf numFmtId="0" fontId="2" fillId="2" borderId="0" xfId="49" applyFont="1" applyFill="1" applyAlignment="1">
      <alignment horizontal="center" vertical="center"/>
    </xf>
    <xf numFmtId="0" fontId="3" fillId="2" borderId="0" xfId="49" applyFont="1" applyFill="1"/>
    <xf numFmtId="0" fontId="4" fillId="2" borderId="0" xfId="49" applyFont="1" applyFill="1"/>
    <xf numFmtId="0" fontId="5" fillId="2" borderId="1" xfId="49" applyFont="1" applyFill="1" applyBorder="1" applyAlignment="1">
      <alignment vertical="center"/>
    </xf>
    <xf numFmtId="0" fontId="6" fillId="2" borderId="1" xfId="49" applyFont="1" applyFill="1" applyBorder="1" applyAlignment="1">
      <alignment vertical="center"/>
    </xf>
    <xf numFmtId="0" fontId="5" fillId="2" borderId="1" xfId="49" applyFont="1" applyFill="1" applyBorder="1" applyAlignment="1">
      <alignment horizontal="right" vertical="center"/>
    </xf>
    <xf numFmtId="0" fontId="7" fillId="2" borderId="2" xfId="49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vertical="center" wrapText="1"/>
    </xf>
    <xf numFmtId="0" fontId="5" fillId="2" borderId="2" xfId="49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vertical="center"/>
    </xf>
    <xf numFmtId="176" fontId="5" fillId="2" borderId="2" xfId="49" applyNumberFormat="1" applyFont="1" applyFill="1" applyBorder="1" applyAlignment="1">
      <alignment horizontal="right" vertical="center"/>
    </xf>
    <xf numFmtId="177" fontId="5" fillId="3" borderId="2" xfId="49" applyNumberFormat="1" applyFont="1" applyFill="1" applyBorder="1" applyAlignment="1">
      <alignment horizontal="right" vertical="center"/>
    </xf>
    <xf numFmtId="0" fontId="5" fillId="2" borderId="2" xfId="49" applyFont="1" applyFill="1" applyBorder="1" applyAlignment="1">
      <alignment horizontal="left" vertical="center" wrapText="1"/>
    </xf>
    <xf numFmtId="177" fontId="5" fillId="2" borderId="2" xfId="49" applyNumberFormat="1" applyFont="1" applyFill="1" applyBorder="1" applyAlignment="1">
      <alignment horizontal="right" vertical="center"/>
    </xf>
    <xf numFmtId="176" fontId="5" fillId="3" borderId="2" xfId="49" applyNumberFormat="1" applyFont="1" applyFill="1" applyBorder="1" applyAlignment="1">
      <alignment horizontal="right" vertical="center"/>
    </xf>
    <xf numFmtId="0" fontId="5" fillId="2" borderId="2" xfId="49" applyFont="1" applyFill="1" applyBorder="1" applyAlignment="1">
      <alignment horizontal="left" vertical="center"/>
    </xf>
    <xf numFmtId="0" fontId="5" fillId="2" borderId="0" xfId="49" applyFont="1" applyFill="1"/>
    <xf numFmtId="0" fontId="5" fillId="2" borderId="0" xfId="49" applyFont="1" applyFill="1" applyAlignment="1">
      <alignment horizontal="center" vertical="center"/>
    </xf>
    <xf numFmtId="0" fontId="5" fillId="2" borderId="0" xfId="49" applyFont="1" applyFill="1" applyAlignment="1">
      <alignment horizontal="right" vertical="center"/>
    </xf>
    <xf numFmtId="49" fontId="2" fillId="2" borderId="0" xfId="49" applyNumberFormat="1" applyFont="1" applyFill="1" applyAlignment="1">
      <alignment horizontal="center" vertical="center"/>
    </xf>
    <xf numFmtId="0" fontId="2" fillId="2" borderId="0" xfId="49" applyFont="1" applyFill="1" applyAlignment="1">
      <alignment horizontal="left" vertical="center"/>
    </xf>
    <xf numFmtId="49" fontId="7" fillId="2" borderId="0" xfId="49" applyNumberFormat="1" applyFont="1" applyFill="1" applyAlignment="1">
      <alignment horizontal="center" vertical="center"/>
    </xf>
    <xf numFmtId="49" fontId="5" fillId="2" borderId="0" xfId="49" applyNumberFormat="1" applyFont="1" applyFill="1"/>
    <xf numFmtId="49" fontId="7" fillId="2" borderId="0" xfId="49" applyNumberFormat="1" applyFont="1" applyFill="1" applyAlignment="1">
      <alignment horizontal="left" vertical="center"/>
    </xf>
    <xf numFmtId="49" fontId="5" fillId="2" borderId="0" xfId="49" applyNumberFormat="1" applyFont="1" applyFill="1" applyAlignment="1">
      <alignment horizontal="right" vertical="center"/>
    </xf>
    <xf numFmtId="49" fontId="5" fillId="2" borderId="1" xfId="49" applyNumberFormat="1" applyFont="1" applyFill="1" applyBorder="1" applyAlignment="1">
      <alignment vertical="center"/>
    </xf>
    <xf numFmtId="49" fontId="5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right" vertical="center"/>
    </xf>
    <xf numFmtId="49" fontId="7" fillId="2" borderId="2" xfId="49" applyNumberFormat="1" applyFont="1" applyFill="1" applyBorder="1" applyAlignment="1">
      <alignment horizontal="center" vertical="center"/>
    </xf>
    <xf numFmtId="49" fontId="5" fillId="2" borderId="2" xfId="49" applyNumberFormat="1" applyFont="1" applyFill="1" applyBorder="1" applyAlignment="1">
      <alignment vertical="center" shrinkToFit="1"/>
    </xf>
    <xf numFmtId="49" fontId="5" fillId="2" borderId="2" xfId="49" applyNumberFormat="1" applyFont="1" applyFill="1" applyBorder="1" applyAlignment="1">
      <alignment horizontal="left" vertical="center"/>
    </xf>
    <xf numFmtId="176" fontId="5" fillId="4" borderId="2" xfId="49" applyNumberFormat="1" applyFont="1" applyFill="1" applyBorder="1" applyAlignment="1">
      <alignment horizontal="right" vertical="center"/>
    </xf>
    <xf numFmtId="49" fontId="5" fillId="2" borderId="3" xfId="49" applyNumberFormat="1" applyFont="1" applyFill="1" applyBorder="1" applyAlignment="1">
      <alignment vertical="center" shrinkToFit="1"/>
    </xf>
    <xf numFmtId="176" fontId="5" fillId="2" borderId="3" xfId="49" applyNumberFormat="1" applyFont="1" applyFill="1" applyBorder="1" applyAlignment="1">
      <alignment horizontal="right" vertical="center"/>
    </xf>
    <xf numFmtId="49" fontId="5" fillId="2" borderId="3" xfId="49" applyNumberFormat="1" applyFont="1" applyFill="1" applyBorder="1" applyAlignment="1">
      <alignment horizontal="left" vertical="center"/>
    </xf>
    <xf numFmtId="49" fontId="5" fillId="2" borderId="4" xfId="49" applyNumberFormat="1" applyFont="1" applyFill="1" applyBorder="1" applyAlignment="1">
      <alignment vertical="center" shrinkToFit="1"/>
    </xf>
    <xf numFmtId="176" fontId="5" fillId="2" borderId="4" xfId="49" applyNumberFormat="1" applyFont="1" applyFill="1" applyBorder="1" applyAlignment="1">
      <alignment horizontal="right" vertical="center"/>
    </xf>
    <xf numFmtId="49" fontId="5" fillId="2" borderId="4" xfId="49" applyNumberFormat="1" applyFont="1" applyFill="1" applyBorder="1" applyAlignment="1">
      <alignment horizontal="center" vertical="center"/>
    </xf>
    <xf numFmtId="49" fontId="5" fillId="2" borderId="2" xfId="49" applyNumberFormat="1" applyFont="1" applyFill="1" applyBorder="1" applyAlignment="1">
      <alignment horizontal="center" vertical="center"/>
    </xf>
    <xf numFmtId="49" fontId="5" fillId="2" borderId="5" xfId="49" applyNumberFormat="1" applyFont="1" applyFill="1" applyBorder="1" applyAlignment="1">
      <alignment vertical="center" shrinkToFit="1"/>
    </xf>
    <xf numFmtId="49" fontId="8" fillId="2" borderId="5" xfId="49" applyNumberFormat="1" applyFont="1" applyFill="1" applyBorder="1" applyAlignment="1">
      <alignment horizontal="center" vertical="center"/>
    </xf>
    <xf numFmtId="176" fontId="5" fillId="4" borderId="3" xfId="49" applyNumberFormat="1" applyFont="1" applyFill="1" applyBorder="1" applyAlignment="1">
      <alignment horizontal="right" vertical="center"/>
    </xf>
    <xf numFmtId="176" fontId="5" fillId="4" borderId="4" xfId="49" applyNumberFormat="1" applyFont="1" applyFill="1" applyBorder="1" applyAlignment="1">
      <alignment horizontal="right" vertical="center"/>
    </xf>
    <xf numFmtId="49" fontId="5" fillId="2" borderId="3" xfId="49" applyNumberFormat="1" applyFont="1" applyFill="1" applyBorder="1" applyAlignment="1">
      <alignment horizontal="center" vertical="center" shrinkToFit="1"/>
    </xf>
    <xf numFmtId="49" fontId="5" fillId="2" borderId="6" xfId="49" applyNumberFormat="1" applyFont="1" applyFill="1" applyBorder="1" applyAlignment="1">
      <alignment horizontal="center" vertical="center"/>
    </xf>
    <xf numFmtId="0" fontId="5" fillId="2" borderId="6" xfId="49" applyFont="1" applyFill="1" applyBorder="1"/>
    <xf numFmtId="0" fontId="5" fillId="2" borderId="6" xfId="49" applyFont="1" applyFill="1" applyBorder="1" applyAlignment="1">
      <alignment horizontal="left"/>
    </xf>
    <xf numFmtId="0" fontId="5" fillId="2" borderId="6" xfId="49" applyFont="1" applyFill="1" applyBorder="1" applyAlignment="1">
      <alignment horizontal="right" vertical="center"/>
    </xf>
    <xf numFmtId="49" fontId="7" fillId="2" borderId="7" xfId="49" applyNumberFormat="1" applyFont="1" applyFill="1" applyBorder="1" applyAlignment="1">
      <alignment horizontal="center" vertical="center"/>
    </xf>
    <xf numFmtId="49" fontId="7" fillId="2" borderId="8" xfId="49" applyNumberFormat="1" applyFont="1" applyFill="1" applyBorder="1" applyAlignment="1">
      <alignment horizontal="center" vertical="center"/>
    </xf>
    <xf numFmtId="0" fontId="7" fillId="2" borderId="9" xfId="49" applyFont="1" applyFill="1" applyBorder="1" applyAlignment="1">
      <alignment horizontal="center" vertical="center"/>
    </xf>
    <xf numFmtId="0" fontId="7" fillId="2" borderId="10" xfId="49" applyFont="1" applyFill="1" applyBorder="1" applyAlignment="1">
      <alignment horizontal="center" vertical="center"/>
    </xf>
    <xf numFmtId="49" fontId="7" fillId="2" borderId="11" xfId="49" applyNumberFormat="1" applyFont="1" applyFill="1" applyBorder="1" applyAlignment="1">
      <alignment horizontal="center" vertical="center"/>
    </xf>
    <xf numFmtId="0" fontId="7" fillId="2" borderId="12" xfId="49" applyFont="1" applyFill="1" applyBorder="1" applyAlignment="1">
      <alignment horizontal="center" vertical="center"/>
    </xf>
    <xf numFmtId="0" fontId="7" fillId="2" borderId="13" xfId="49" applyFont="1" applyFill="1" applyBorder="1" applyAlignment="1">
      <alignment horizontal="center" vertical="center"/>
    </xf>
    <xf numFmtId="49" fontId="7" fillId="2" borderId="3" xfId="49" applyNumberFormat="1" applyFont="1" applyFill="1" applyBorder="1" applyAlignment="1">
      <alignment horizontal="center" vertical="center"/>
    </xf>
    <xf numFmtId="49" fontId="7" fillId="2" borderId="3" xfId="49" applyNumberFormat="1" applyFont="1" applyFill="1" applyBorder="1" applyAlignment="1">
      <alignment horizontal="center" vertical="center" wrapText="1"/>
    </xf>
    <xf numFmtId="49" fontId="5" fillId="2" borderId="14" xfId="49" applyNumberFormat="1" applyFont="1" applyFill="1" applyBorder="1" applyAlignment="1">
      <alignment vertical="center"/>
    </xf>
    <xf numFmtId="176" fontId="5" fillId="4" borderId="14" xfId="49" applyNumberFormat="1" applyFont="1" applyFill="1" applyBorder="1" applyAlignment="1">
      <alignment horizontal="right" vertical="center"/>
    </xf>
    <xf numFmtId="176" fontId="5" fillId="2" borderId="14" xfId="49" applyNumberFormat="1" applyFont="1" applyFill="1" applyBorder="1" applyAlignment="1">
      <alignment horizontal="right" vertical="center"/>
    </xf>
    <xf numFmtId="49" fontId="5" fillId="2" borderId="15" xfId="49" applyNumberFormat="1" applyFont="1" applyFill="1" applyBorder="1" applyAlignment="1">
      <alignment vertical="center"/>
    </xf>
    <xf numFmtId="49" fontId="5" fillId="2" borderId="16" xfId="49" applyNumberFormat="1" applyFont="1" applyFill="1" applyBorder="1" applyAlignment="1">
      <alignment vertical="center"/>
    </xf>
    <xf numFmtId="49" fontId="5" fillId="2" borderId="14" xfId="49" applyNumberFormat="1" applyFont="1" applyFill="1" applyBorder="1" applyAlignment="1">
      <alignment horizontal="center" vertical="center"/>
    </xf>
    <xf numFmtId="49" fontId="7" fillId="2" borderId="14" xfId="49" applyNumberFormat="1" applyFont="1" applyFill="1" applyBorder="1" applyAlignment="1">
      <alignment horizontal="center" vertical="center"/>
    </xf>
    <xf numFmtId="0" fontId="7" fillId="2" borderId="14" xfId="49" applyFont="1" applyFill="1" applyBorder="1" applyAlignment="1">
      <alignment horizontal="center" vertical="center"/>
    </xf>
    <xf numFmtId="49" fontId="7" fillId="2" borderId="14" xfId="49" applyNumberFormat="1" applyFont="1" applyFill="1" applyBorder="1" applyAlignment="1">
      <alignment horizontal="center" vertical="center" wrapText="1"/>
    </xf>
    <xf numFmtId="49" fontId="5" fillId="2" borderId="17" xfId="49" applyNumberFormat="1" applyFont="1" applyFill="1" applyBorder="1" applyAlignment="1">
      <alignment vertical="center"/>
    </xf>
    <xf numFmtId="49" fontId="5" fillId="2" borderId="11" xfId="49" applyNumberFormat="1" applyFont="1" applyFill="1" applyBorder="1" applyAlignment="1">
      <alignment vertical="center"/>
    </xf>
    <xf numFmtId="49" fontId="5" fillId="2" borderId="11" xfId="49" applyNumberFormat="1" applyFont="1" applyFill="1" applyBorder="1" applyAlignment="1">
      <alignment horizontal="center" vertical="center"/>
    </xf>
    <xf numFmtId="0" fontId="5" fillId="2" borderId="6" xfId="49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showGridLines="0" zoomScalePageLayoutView="60" workbookViewId="0">
      <pane topLeftCell="B15" activePane="bottomRight" state="frozen"/>
      <selection activeCell="A1" sqref="A1:G1"/>
    </sheetView>
  </sheetViews>
  <sheetFormatPr defaultColWidth="8" defaultRowHeight="13.5" outlineLevelCol="6"/>
  <cols>
    <col min="1" max="1" width="36.425" style="1"/>
    <col min="2" max="2" width="24.2333333333333" style="1"/>
    <col min="3" max="3" width="27.1083333333333" style="1"/>
    <col min="4" max="5" width="24.2333333333333" style="1"/>
    <col min="6" max="6" width="27.5333333333333" style="1"/>
    <col min="7" max="7" width="24.2333333333333" style="1"/>
  </cols>
  <sheetData>
    <row r="1" ht="48" customHeight="1" spans="1:7">
      <c r="A1" s="21" t="s">
        <v>0</v>
      </c>
      <c r="B1" s="2"/>
      <c r="C1" s="2"/>
      <c r="D1" s="2"/>
      <c r="E1" s="2"/>
      <c r="F1" s="2"/>
      <c r="G1" s="2"/>
    </row>
    <row r="2" ht="21" customHeight="1" spans="1:7">
      <c r="A2" s="23"/>
      <c r="B2" s="23"/>
      <c r="C2" s="23"/>
      <c r="D2" s="23"/>
      <c r="E2" s="23"/>
      <c r="F2" s="23"/>
      <c r="G2" s="26" t="s">
        <v>1</v>
      </c>
    </row>
    <row r="3" ht="21" customHeight="1" spans="1:7">
      <c r="A3" s="27" t="s">
        <v>2</v>
      </c>
      <c r="B3" s="27"/>
      <c r="C3" s="27"/>
      <c r="D3" s="27"/>
      <c r="E3" s="27"/>
      <c r="F3" s="27"/>
      <c r="G3" s="29" t="s">
        <v>3</v>
      </c>
    </row>
    <row r="4" ht="28.5" customHeight="1" spans="1:7">
      <c r="A4" s="50" t="s">
        <v>4</v>
      </c>
      <c r="B4" s="51" t="s">
        <v>5</v>
      </c>
      <c r="C4" s="52"/>
      <c r="D4" s="53"/>
      <c r="E4" s="54" t="s">
        <v>6</v>
      </c>
      <c r="F4" s="55"/>
      <c r="G4" s="55"/>
    </row>
    <row r="5" ht="36" customHeight="1" spans="1:7">
      <c r="A5" s="56"/>
      <c r="B5" s="57" t="s">
        <v>7</v>
      </c>
      <c r="C5" s="58" t="s">
        <v>8</v>
      </c>
      <c r="D5" s="58" t="s">
        <v>9</v>
      </c>
      <c r="E5" s="57" t="s">
        <v>7</v>
      </c>
      <c r="F5" s="58" t="s">
        <v>8</v>
      </c>
      <c r="G5" s="58" t="s">
        <v>9</v>
      </c>
    </row>
    <row r="6" ht="28.5" customHeight="1" spans="1:7">
      <c r="A6" s="59" t="s">
        <v>10</v>
      </c>
      <c r="B6" s="60">
        <f>C6+D6</f>
        <v>844886318.71</v>
      </c>
      <c r="C6" s="60">
        <f>C7+C8</f>
        <v>620991444.25</v>
      </c>
      <c r="D6" s="60">
        <f>D7+D8</f>
        <v>223894874.46</v>
      </c>
      <c r="E6" s="60">
        <f>F6+G6</f>
        <v>882061316.73</v>
      </c>
      <c r="F6" s="60">
        <f>F7+F8</f>
        <v>648315067.8</v>
      </c>
      <c r="G6" s="60">
        <f>G7+G8</f>
        <v>233746248.93</v>
      </c>
    </row>
    <row r="7" ht="28.5" customHeight="1" spans="1:7">
      <c r="A7" s="59" t="s">
        <v>11</v>
      </c>
      <c r="B7" s="60">
        <f>C7+D7</f>
        <v>654504924.25</v>
      </c>
      <c r="C7" s="61">
        <v>620991444.25</v>
      </c>
      <c r="D7" s="61">
        <v>33513480</v>
      </c>
      <c r="E7" s="60">
        <f>F7+G7</f>
        <v>682286587.8</v>
      </c>
      <c r="F7" s="61">
        <v>648315067.8</v>
      </c>
      <c r="G7" s="61">
        <v>33971520</v>
      </c>
    </row>
    <row r="8" ht="28.5" customHeight="1" spans="1:7">
      <c r="A8" s="62" t="s">
        <v>12</v>
      </c>
      <c r="B8" s="60">
        <f>C8+D8</f>
        <v>190381394.46</v>
      </c>
      <c r="C8" s="61">
        <v>0</v>
      </c>
      <c r="D8" s="61">
        <v>190381394.46</v>
      </c>
      <c r="E8" s="60">
        <f>F8+G8</f>
        <v>199774728.93</v>
      </c>
      <c r="F8" s="61">
        <v>0</v>
      </c>
      <c r="G8" s="61">
        <v>199774728.93</v>
      </c>
    </row>
    <row r="9" ht="28.5" customHeight="1" spans="1:7">
      <c r="A9" s="63" t="s">
        <v>13</v>
      </c>
      <c r="B9" s="60">
        <f>C9</f>
        <v>4060000</v>
      </c>
      <c r="C9" s="61">
        <v>4060000</v>
      </c>
      <c r="D9" s="64" t="s">
        <v>14</v>
      </c>
      <c r="E9" s="60">
        <f>F9</f>
        <v>3857000</v>
      </c>
      <c r="F9" s="61">
        <v>3857000</v>
      </c>
      <c r="G9" s="64" t="s">
        <v>14</v>
      </c>
    </row>
    <row r="10" ht="28.5" customHeight="1" spans="1:7">
      <c r="A10" s="59" t="s">
        <v>15</v>
      </c>
      <c r="B10" s="60">
        <f>C10+D10</f>
        <v>32271947</v>
      </c>
      <c r="C10" s="61">
        <v>18717729</v>
      </c>
      <c r="D10" s="61">
        <v>13554218</v>
      </c>
      <c r="E10" s="60">
        <f>F10+G10</f>
        <v>25499141</v>
      </c>
      <c r="F10" s="61">
        <v>14589501</v>
      </c>
      <c r="G10" s="61">
        <v>10909640</v>
      </c>
    </row>
    <row r="11" ht="28.5" customHeight="1" spans="1:7">
      <c r="A11" s="59" t="s">
        <v>16</v>
      </c>
      <c r="B11" s="60">
        <f>D11</f>
        <v>2307140</v>
      </c>
      <c r="C11" s="64" t="s">
        <v>14</v>
      </c>
      <c r="D11" s="61">
        <v>2307140</v>
      </c>
      <c r="E11" s="60">
        <f>G11</f>
        <v>2537854</v>
      </c>
      <c r="F11" s="64" t="s">
        <v>14</v>
      </c>
      <c r="G11" s="61">
        <v>2537854</v>
      </c>
    </row>
    <row r="12" ht="28.5" customHeight="1" spans="1:7">
      <c r="A12" s="59" t="s">
        <v>17</v>
      </c>
      <c r="B12" s="60">
        <f>C12+D12</f>
        <v>0</v>
      </c>
      <c r="C12" s="61">
        <v>0</v>
      </c>
      <c r="D12" s="61">
        <v>0</v>
      </c>
      <c r="E12" s="60">
        <f>F12+G12</f>
        <v>0</v>
      </c>
      <c r="F12" s="61">
        <v>0</v>
      </c>
      <c r="G12" s="61">
        <v>0</v>
      </c>
    </row>
    <row r="13" ht="28.5" customHeight="1" spans="1:7">
      <c r="A13" s="59" t="s">
        <v>18</v>
      </c>
      <c r="B13" s="60">
        <f>C13</f>
        <v>0</v>
      </c>
      <c r="C13" s="61">
        <v>0</v>
      </c>
      <c r="D13" s="64" t="s">
        <v>14</v>
      </c>
      <c r="E13" s="60">
        <f>F13</f>
        <v>0</v>
      </c>
      <c r="F13" s="61">
        <v>0</v>
      </c>
      <c r="G13" s="64" t="s">
        <v>14</v>
      </c>
    </row>
    <row r="14" ht="28.5" customHeight="1" spans="1:7">
      <c r="A14" s="59" t="s">
        <v>19</v>
      </c>
      <c r="B14" s="60">
        <f t="shared" ref="B14:B19" si="0">C14+D14</f>
        <v>883525405.71</v>
      </c>
      <c r="C14" s="60">
        <f>C6+C9+C10+C12</f>
        <v>643769173.25</v>
      </c>
      <c r="D14" s="60">
        <f>D6+D10+D11+D12</f>
        <v>239756232.46</v>
      </c>
      <c r="E14" s="60">
        <f t="shared" ref="E14:E19" si="1">F14+G14</f>
        <v>913955311.73</v>
      </c>
      <c r="F14" s="60">
        <f>F6+F9+F10+F12</f>
        <v>666761568.8</v>
      </c>
      <c r="G14" s="60">
        <f>G6+G10+G11+G12</f>
        <v>247193742.93</v>
      </c>
    </row>
    <row r="15" ht="28.5" customHeight="1" spans="1:7">
      <c r="A15" s="59" t="s">
        <v>20</v>
      </c>
      <c r="B15" s="60">
        <f t="shared" si="0"/>
        <v>0</v>
      </c>
      <c r="C15" s="61">
        <v>0</v>
      </c>
      <c r="D15" s="61">
        <v>0</v>
      </c>
      <c r="E15" s="60">
        <f t="shared" si="1"/>
        <v>0</v>
      </c>
      <c r="F15" s="61">
        <v>0</v>
      </c>
      <c r="G15" s="61">
        <v>0</v>
      </c>
    </row>
    <row r="16" ht="28.5" customHeight="1" spans="1:7">
      <c r="A16" s="59" t="s">
        <v>21</v>
      </c>
      <c r="B16" s="60">
        <f t="shared" si="0"/>
        <v>0</v>
      </c>
      <c r="C16" s="61">
        <v>0</v>
      </c>
      <c r="D16" s="61">
        <v>0</v>
      </c>
      <c r="E16" s="60">
        <f t="shared" si="1"/>
        <v>0</v>
      </c>
      <c r="F16" s="61">
        <v>0</v>
      </c>
      <c r="G16" s="61">
        <v>0</v>
      </c>
    </row>
    <row r="17" ht="28.5" customHeight="1" spans="1:7">
      <c r="A17" s="59" t="s">
        <v>22</v>
      </c>
      <c r="B17" s="60">
        <f t="shared" si="0"/>
        <v>883525405.71</v>
      </c>
      <c r="C17" s="60">
        <f>C14+C15+C16</f>
        <v>643769173.25</v>
      </c>
      <c r="D17" s="60">
        <f>D14+D15+D16</f>
        <v>239756232.46</v>
      </c>
      <c r="E17" s="60">
        <f t="shared" si="1"/>
        <v>913955311.73</v>
      </c>
      <c r="F17" s="60">
        <f>F14+F15+F16</f>
        <v>666761568.8</v>
      </c>
      <c r="G17" s="60">
        <f>G14+G15+G16</f>
        <v>247193742.93</v>
      </c>
    </row>
    <row r="18" ht="28.5" customHeight="1" spans="1:7">
      <c r="A18" s="59" t="s">
        <v>23</v>
      </c>
      <c r="B18" s="60">
        <f t="shared" si="0"/>
        <v>1269359261.46</v>
      </c>
      <c r="C18" s="61">
        <v>739902006.86</v>
      </c>
      <c r="D18" s="61">
        <v>529457254.6</v>
      </c>
      <c r="E18" s="60">
        <f t="shared" si="1"/>
        <v>1500621621.6</v>
      </c>
      <c r="F18" s="60">
        <f>C35</f>
        <v>928471295.26</v>
      </c>
      <c r="G18" s="60">
        <f>D35</f>
        <v>572150326.34</v>
      </c>
    </row>
    <row r="19" ht="28.5" customHeight="1" spans="1:7">
      <c r="A19" s="64" t="s">
        <v>24</v>
      </c>
      <c r="B19" s="60">
        <f t="shared" si="0"/>
        <v>2152884667.17</v>
      </c>
      <c r="C19" s="60">
        <f>C17+C18</f>
        <v>1383671180.11</v>
      </c>
      <c r="D19" s="60">
        <f>D17+D18</f>
        <v>769213487.06</v>
      </c>
      <c r="E19" s="60">
        <f t="shared" si="1"/>
        <v>2414576933.33</v>
      </c>
      <c r="F19" s="60">
        <f>F17+F18</f>
        <v>1595232864.06</v>
      </c>
      <c r="G19" s="60">
        <f>G17+G18</f>
        <v>819344069.27</v>
      </c>
    </row>
    <row r="20" ht="28.5" customHeight="1" spans="1:7">
      <c r="A20" s="65" t="s">
        <v>4</v>
      </c>
      <c r="B20" s="65" t="s">
        <v>5</v>
      </c>
      <c r="C20" s="66"/>
      <c r="D20" s="66"/>
      <c r="E20" s="65" t="s">
        <v>6</v>
      </c>
      <c r="F20" s="66"/>
      <c r="G20" s="66"/>
    </row>
    <row r="21" ht="36" customHeight="1" spans="1:7">
      <c r="A21" s="66"/>
      <c r="B21" s="65" t="s">
        <v>7</v>
      </c>
      <c r="C21" s="67" t="s">
        <v>8</v>
      </c>
      <c r="D21" s="67" t="s">
        <v>9</v>
      </c>
      <c r="E21" s="65" t="s">
        <v>7</v>
      </c>
      <c r="F21" s="67" t="s">
        <v>8</v>
      </c>
      <c r="G21" s="67" t="s">
        <v>9</v>
      </c>
    </row>
    <row r="22" ht="28.5" customHeight="1" spans="1:7">
      <c r="A22" s="68" t="s">
        <v>25</v>
      </c>
      <c r="B22" s="60">
        <f>C22+D22</f>
        <v>638554665.57</v>
      </c>
      <c r="C22" s="60">
        <f>C23+C24+C25+C26+C27</f>
        <v>455199884.85</v>
      </c>
      <c r="D22" s="60">
        <f>D23+D24+D25+D27</f>
        <v>183354780.72</v>
      </c>
      <c r="E22" s="60">
        <f>F22+G22</f>
        <v>646988118.18</v>
      </c>
      <c r="F22" s="60">
        <f>F23+F24+F25+F26+F27</f>
        <v>461292085.7</v>
      </c>
      <c r="G22" s="60">
        <f>G23+G24+G25+G27</f>
        <v>185696032.48</v>
      </c>
    </row>
    <row r="23" ht="28.5" customHeight="1" spans="1:7">
      <c r="A23" s="69" t="s">
        <v>26</v>
      </c>
      <c r="B23" s="60">
        <f>C23+D23</f>
        <v>246275396.63</v>
      </c>
      <c r="C23" s="61">
        <v>234367144.88</v>
      </c>
      <c r="D23" s="61">
        <v>11908251.75</v>
      </c>
      <c r="E23" s="60">
        <f>F23+G23</f>
        <v>248795401.72</v>
      </c>
      <c r="F23" s="61">
        <v>236710816.32</v>
      </c>
      <c r="G23" s="61">
        <v>12084585.4</v>
      </c>
    </row>
    <row r="24" ht="28.5" customHeight="1" spans="1:7">
      <c r="A24" s="69" t="s">
        <v>27</v>
      </c>
      <c r="B24" s="60">
        <f>C24+D24</f>
        <v>333739337.64</v>
      </c>
      <c r="C24" s="61">
        <v>162292808.67</v>
      </c>
      <c r="D24" s="61">
        <v>171446528.97</v>
      </c>
      <c r="E24" s="60">
        <f>F24+G24</f>
        <v>339166341.22</v>
      </c>
      <c r="F24" s="61">
        <v>165554894.14</v>
      </c>
      <c r="G24" s="61">
        <v>173611447.08</v>
      </c>
    </row>
    <row r="25" ht="28.5" customHeight="1" spans="1:7">
      <c r="A25" s="69" t="s">
        <v>28</v>
      </c>
      <c r="B25" s="60">
        <f>C25+D25</f>
        <v>8901075.59</v>
      </c>
      <c r="C25" s="61">
        <v>8901075.59</v>
      </c>
      <c r="D25" s="61">
        <v>0</v>
      </c>
      <c r="E25" s="60">
        <f>F25+G25</f>
        <v>8901078.29</v>
      </c>
      <c r="F25" s="61">
        <v>8901078.29</v>
      </c>
      <c r="G25" s="61">
        <v>0</v>
      </c>
    </row>
    <row r="26" ht="28.5" customHeight="1" spans="1:7">
      <c r="A26" s="69" t="s">
        <v>29</v>
      </c>
      <c r="B26" s="60">
        <f>C26</f>
        <v>49638855.71</v>
      </c>
      <c r="C26" s="61">
        <v>49638855.71</v>
      </c>
      <c r="D26" s="64" t="s">
        <v>14</v>
      </c>
      <c r="E26" s="60">
        <f>F26</f>
        <v>50125296.95</v>
      </c>
      <c r="F26" s="61">
        <v>50125296.95</v>
      </c>
      <c r="G26" s="64" t="s">
        <v>14</v>
      </c>
    </row>
    <row r="27" ht="28.5" customHeight="1" spans="1:7">
      <c r="A27" s="63" t="s">
        <v>30</v>
      </c>
      <c r="B27" s="60">
        <f>C27+D27</f>
        <v>0</v>
      </c>
      <c r="C27" s="61">
        <v>0</v>
      </c>
      <c r="D27" s="61">
        <v>0</v>
      </c>
      <c r="E27" s="60">
        <f>F27+G27</f>
        <v>0</v>
      </c>
      <c r="F27" s="61">
        <v>0</v>
      </c>
      <c r="G27" s="61">
        <v>0</v>
      </c>
    </row>
    <row r="28" ht="28.5" customHeight="1" spans="1:7">
      <c r="A28" s="68" t="s">
        <v>31</v>
      </c>
      <c r="B28" s="60">
        <f>D28</f>
        <v>1708380</v>
      </c>
      <c r="C28" s="64" t="s">
        <v>14</v>
      </c>
      <c r="D28" s="61">
        <v>1708380</v>
      </c>
      <c r="E28" s="60">
        <f>G28</f>
        <v>1879218</v>
      </c>
      <c r="F28" s="64" t="s">
        <v>14</v>
      </c>
      <c r="G28" s="61">
        <v>1879218</v>
      </c>
    </row>
    <row r="29" ht="28.5" customHeight="1" spans="1:7">
      <c r="A29" s="69" t="s">
        <v>32</v>
      </c>
      <c r="B29" s="60">
        <f t="shared" ref="B29:B36" si="2">C29+D29</f>
        <v>12000000</v>
      </c>
      <c r="C29" s="61">
        <v>0</v>
      </c>
      <c r="D29" s="61">
        <v>12000000</v>
      </c>
      <c r="E29" s="60">
        <f t="shared" ref="E29:E36" si="3">F29+G29</f>
        <v>12000000</v>
      </c>
      <c r="F29" s="61">
        <v>0</v>
      </c>
      <c r="G29" s="61">
        <v>12000000</v>
      </c>
    </row>
    <row r="30" ht="28.5" customHeight="1" spans="1:7">
      <c r="A30" s="69" t="s">
        <v>33</v>
      </c>
      <c r="B30" s="60">
        <f t="shared" si="2"/>
        <v>652263045.57</v>
      </c>
      <c r="C30" s="60">
        <f>C22+C29</f>
        <v>455199884.85</v>
      </c>
      <c r="D30" s="60">
        <f>D22+D28+D29</f>
        <v>197063160.72</v>
      </c>
      <c r="E30" s="60">
        <f t="shared" si="3"/>
        <v>660867336.18</v>
      </c>
      <c r="F30" s="60">
        <f>F22+F29</f>
        <v>461292085.7</v>
      </c>
      <c r="G30" s="60">
        <f>G22+G28+G29</f>
        <v>199575250.48</v>
      </c>
    </row>
    <row r="31" ht="28.5" customHeight="1" spans="1:7">
      <c r="A31" s="69" t="s">
        <v>34</v>
      </c>
      <c r="B31" s="60">
        <f t="shared" si="2"/>
        <v>0</v>
      </c>
      <c r="C31" s="61">
        <v>0</v>
      </c>
      <c r="D31" s="61">
        <v>0</v>
      </c>
      <c r="E31" s="60">
        <f t="shared" si="3"/>
        <v>0</v>
      </c>
      <c r="F31" s="61">
        <v>0</v>
      </c>
      <c r="G31" s="61">
        <v>0</v>
      </c>
    </row>
    <row r="32" ht="28.5" customHeight="1" spans="1:7">
      <c r="A32" s="69" t="s">
        <v>35</v>
      </c>
      <c r="B32" s="60">
        <f t="shared" si="2"/>
        <v>0</v>
      </c>
      <c r="C32" s="61">
        <v>0</v>
      </c>
      <c r="D32" s="61">
        <v>0</v>
      </c>
      <c r="E32" s="60">
        <f t="shared" si="3"/>
        <v>0</v>
      </c>
      <c r="F32" s="61">
        <v>0</v>
      </c>
      <c r="G32" s="61">
        <v>0</v>
      </c>
    </row>
    <row r="33" ht="28.5" customHeight="1" spans="1:7">
      <c r="A33" s="69" t="s">
        <v>36</v>
      </c>
      <c r="B33" s="60">
        <f t="shared" si="2"/>
        <v>652263045.57</v>
      </c>
      <c r="C33" s="60">
        <f>C30+C31+C32</f>
        <v>455199884.85</v>
      </c>
      <c r="D33" s="60">
        <f>D30+D31+D32</f>
        <v>197063160.72</v>
      </c>
      <c r="E33" s="60">
        <f t="shared" si="3"/>
        <v>660867336.18</v>
      </c>
      <c r="F33" s="60">
        <f>F30+F31+F32</f>
        <v>461292085.7</v>
      </c>
      <c r="G33" s="60">
        <f>G30+G31+G32</f>
        <v>199575250.48</v>
      </c>
    </row>
    <row r="34" ht="28.5" customHeight="1" spans="1:7">
      <c r="A34" s="69" t="s">
        <v>37</v>
      </c>
      <c r="B34" s="60">
        <f t="shared" si="2"/>
        <v>231262360.14</v>
      </c>
      <c r="C34" s="60">
        <f>C17-C33</f>
        <v>188569288.4</v>
      </c>
      <c r="D34" s="60">
        <f>D17-D33</f>
        <v>42693071.74</v>
      </c>
      <c r="E34" s="60">
        <f t="shared" si="3"/>
        <v>253087975.55</v>
      </c>
      <c r="F34" s="60">
        <f>F17-F33</f>
        <v>205469483.1</v>
      </c>
      <c r="G34" s="60">
        <f>G17-G33</f>
        <v>47618492.45</v>
      </c>
    </row>
    <row r="35" ht="28.5" customHeight="1" spans="1:7">
      <c r="A35" s="69" t="s">
        <v>38</v>
      </c>
      <c r="B35" s="60">
        <f t="shared" si="2"/>
        <v>1500621621.6</v>
      </c>
      <c r="C35" s="60">
        <f>C18+C34</f>
        <v>928471295.26</v>
      </c>
      <c r="D35" s="60">
        <f>D18+D34</f>
        <v>572150326.34</v>
      </c>
      <c r="E35" s="60">
        <f t="shared" si="3"/>
        <v>1753709597.15</v>
      </c>
      <c r="F35" s="60">
        <f>F18+F34</f>
        <v>1133940778.36</v>
      </c>
      <c r="G35" s="60">
        <f>G18+G34</f>
        <v>619768818.79</v>
      </c>
    </row>
    <row r="36" ht="28.5" customHeight="1" spans="1:7">
      <c r="A36" s="70" t="s">
        <v>24</v>
      </c>
      <c r="B36" s="60">
        <f t="shared" si="2"/>
        <v>2152884667.17</v>
      </c>
      <c r="C36" s="60">
        <f>C33+C35</f>
        <v>1383671180.11</v>
      </c>
      <c r="D36" s="60">
        <f>D33+D35</f>
        <v>769213487.06</v>
      </c>
      <c r="E36" s="60">
        <f t="shared" si="3"/>
        <v>2414576933.33</v>
      </c>
      <c r="F36" s="60">
        <f>F33+F35</f>
        <v>1595232864.06</v>
      </c>
      <c r="G36" s="60">
        <f>G33+G35</f>
        <v>819344069.27</v>
      </c>
    </row>
    <row r="37" ht="28.5" customHeight="1" spans="1:7">
      <c r="A37" s="18"/>
      <c r="B37" s="71"/>
      <c r="C37" s="71"/>
      <c r="D37" s="71"/>
      <c r="E37" s="71"/>
      <c r="F37" s="71"/>
      <c r="G37" s="49" t="s">
        <v>39</v>
      </c>
    </row>
  </sheetData>
  <mergeCells count="7">
    <mergeCell ref="A1:G1"/>
    <mergeCell ref="B4:D4"/>
    <mergeCell ref="E4:G4"/>
    <mergeCell ref="B20:D20"/>
    <mergeCell ref="E20:G20"/>
    <mergeCell ref="A4:A5"/>
    <mergeCell ref="A20:A21"/>
  </mergeCells>
  <printOptions horizontalCentered="1"/>
  <pageMargins left="0.393700787401575" right="0.393700787401575" top="0.393700787401575" bottom="0.393700787401575" header="0.51181" footer="0.51181"/>
  <pageSetup paperSize="9" scale="49" pageOrder="overThenDown" orientation="landscape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showGridLines="0" tabSelected="1" zoomScalePageLayoutView="60" workbookViewId="0">
      <pane topLeftCell="B5" activePane="bottomRight" state="frozen"/>
      <selection activeCell="A1" sqref="A1:F1"/>
    </sheetView>
  </sheetViews>
  <sheetFormatPr defaultColWidth="8" defaultRowHeight="13.5" outlineLevelCol="5"/>
  <cols>
    <col min="1" max="1" width="41.0166666666667" style="1"/>
    <col min="2" max="3" width="27.25" style="1"/>
    <col min="4" max="4" width="41.0166666666667" style="1"/>
    <col min="5" max="6" width="27.25" style="1"/>
  </cols>
  <sheetData>
    <row r="1" ht="48" customHeight="1" spans="1:6">
      <c r="A1" s="21" t="s">
        <v>40</v>
      </c>
      <c r="B1" s="2"/>
      <c r="C1" s="2"/>
      <c r="D1" s="22"/>
      <c r="E1" s="2"/>
      <c r="F1" s="2"/>
    </row>
    <row r="2" ht="21" customHeight="1" spans="1:6">
      <c r="A2" s="23"/>
      <c r="B2" s="24"/>
      <c r="C2" s="23"/>
      <c r="D2" s="25"/>
      <c r="E2" s="23"/>
      <c r="F2" s="26" t="s">
        <v>41</v>
      </c>
    </row>
    <row r="3" ht="21" customHeight="1" spans="1:6">
      <c r="A3" s="27" t="s">
        <v>2</v>
      </c>
      <c r="B3" s="27"/>
      <c r="C3" s="27"/>
      <c r="D3" s="28"/>
      <c r="E3" s="27"/>
      <c r="F3" s="29" t="s">
        <v>3</v>
      </c>
    </row>
    <row r="4" ht="28.5" customHeight="1" spans="1:6">
      <c r="A4" s="30" t="s">
        <v>4</v>
      </c>
      <c r="B4" s="30" t="s">
        <v>5</v>
      </c>
      <c r="C4" s="30" t="s">
        <v>6</v>
      </c>
      <c r="D4" s="30" t="s">
        <v>4</v>
      </c>
      <c r="E4" s="30" t="s">
        <v>5</v>
      </c>
      <c r="F4" s="30" t="s">
        <v>6</v>
      </c>
    </row>
    <row r="5" ht="28.5" customHeight="1" spans="1:6">
      <c r="A5" s="31" t="s">
        <v>10</v>
      </c>
      <c r="B5" s="12">
        <v>183940800</v>
      </c>
      <c r="C5" s="12">
        <v>184004000</v>
      </c>
      <c r="D5" s="32" t="s">
        <v>25</v>
      </c>
      <c r="E5" s="33">
        <f>E6+E7+E8</f>
        <v>443135646.27</v>
      </c>
      <c r="F5" s="33">
        <f>F6+F7+F8</f>
        <v>447567002.76</v>
      </c>
    </row>
    <row r="6" ht="28.5" customHeight="1" spans="1:6">
      <c r="A6" s="31" t="s">
        <v>42</v>
      </c>
      <c r="B6" s="12">
        <v>0</v>
      </c>
      <c r="C6" s="12">
        <v>0</v>
      </c>
      <c r="D6" s="32" t="s">
        <v>43</v>
      </c>
      <c r="E6" s="12">
        <v>307679715.42</v>
      </c>
      <c r="F6" s="12">
        <v>310756512.6</v>
      </c>
    </row>
    <row r="7" ht="28.5" customHeight="1" spans="1:6">
      <c r="A7" s="31" t="s">
        <v>44</v>
      </c>
      <c r="B7" s="12">
        <v>1561290</v>
      </c>
      <c r="C7" s="12">
        <v>1561290</v>
      </c>
      <c r="D7" s="32" t="s">
        <v>45</v>
      </c>
      <c r="E7" s="12">
        <v>135455930.85</v>
      </c>
      <c r="F7" s="12">
        <v>136810490.16</v>
      </c>
    </row>
    <row r="8" ht="28.5" customHeight="1" spans="1:6">
      <c r="A8" s="31" t="s">
        <v>46</v>
      </c>
      <c r="B8" s="12">
        <v>0</v>
      </c>
      <c r="C8" s="12">
        <v>0</v>
      </c>
      <c r="D8" s="32" t="s">
        <v>30</v>
      </c>
      <c r="E8" s="12">
        <v>0</v>
      </c>
      <c r="F8" s="12">
        <v>0</v>
      </c>
    </row>
    <row r="9" ht="28.5" customHeight="1" spans="1:6">
      <c r="A9" s="31" t="s">
        <v>13</v>
      </c>
      <c r="B9" s="12">
        <v>321896400</v>
      </c>
      <c r="C9" s="12">
        <v>335807300</v>
      </c>
      <c r="D9" s="32" t="s">
        <v>47</v>
      </c>
      <c r="E9" s="12">
        <v>33720000</v>
      </c>
      <c r="F9" s="12">
        <v>29890380</v>
      </c>
    </row>
    <row r="10" ht="28.5" customHeight="1" spans="1:6">
      <c r="A10" s="34" t="s">
        <v>48</v>
      </c>
      <c r="B10" s="35">
        <v>321896400</v>
      </c>
      <c r="C10" s="35">
        <v>335807300</v>
      </c>
      <c r="D10" s="36" t="s">
        <v>32</v>
      </c>
      <c r="E10" s="35">
        <v>0</v>
      </c>
      <c r="F10" s="35">
        <v>0</v>
      </c>
    </row>
    <row r="11" ht="28.5" customHeight="1" spans="1:6">
      <c r="A11" s="37" t="s">
        <v>15</v>
      </c>
      <c r="B11" s="38">
        <v>3173236</v>
      </c>
      <c r="C11" s="38">
        <v>3490560</v>
      </c>
      <c r="D11" s="39" t="s">
        <v>14</v>
      </c>
      <c r="E11" s="39" t="s">
        <v>14</v>
      </c>
      <c r="F11" s="39" t="s">
        <v>14</v>
      </c>
    </row>
    <row r="12" ht="28.5" customHeight="1" spans="1:6">
      <c r="A12" s="31" t="s">
        <v>49</v>
      </c>
      <c r="B12" s="12">
        <v>0</v>
      </c>
      <c r="C12" s="12">
        <v>0</v>
      </c>
      <c r="D12" s="40" t="s">
        <v>14</v>
      </c>
      <c r="E12" s="40" t="s">
        <v>14</v>
      </c>
      <c r="F12" s="40" t="s">
        <v>14</v>
      </c>
    </row>
    <row r="13" ht="28.5" customHeight="1" spans="1:6">
      <c r="A13" s="31" t="s">
        <v>50</v>
      </c>
      <c r="B13" s="33">
        <f>B5+B9+B11+B12</f>
        <v>509010436</v>
      </c>
      <c r="C13" s="33">
        <f>C5+C9+C11+C12</f>
        <v>523301860</v>
      </c>
      <c r="D13" s="32" t="s">
        <v>33</v>
      </c>
      <c r="E13" s="33">
        <f>E5+E9+E10</f>
        <v>476855646.27</v>
      </c>
      <c r="F13" s="33">
        <f>F5+F9+F10</f>
        <v>477457382.76</v>
      </c>
    </row>
    <row r="14" ht="28.5" customHeight="1" spans="1:6">
      <c r="A14" s="31" t="s">
        <v>51</v>
      </c>
      <c r="B14" s="12">
        <v>0</v>
      </c>
      <c r="C14" s="12">
        <v>0</v>
      </c>
      <c r="D14" s="32" t="s">
        <v>34</v>
      </c>
      <c r="E14" s="12">
        <v>0</v>
      </c>
      <c r="F14" s="12">
        <v>0</v>
      </c>
    </row>
    <row r="15" ht="28.5" customHeight="1" spans="1:6">
      <c r="A15" s="34" t="s">
        <v>52</v>
      </c>
      <c r="B15" s="12">
        <v>0</v>
      </c>
      <c r="C15" s="12">
        <v>0</v>
      </c>
      <c r="D15" s="32" t="s">
        <v>35</v>
      </c>
      <c r="E15" s="12">
        <v>0</v>
      </c>
      <c r="F15" s="12">
        <v>0</v>
      </c>
    </row>
    <row r="16" ht="28.5" customHeight="1" spans="1:6">
      <c r="A16" s="41" t="s">
        <v>53</v>
      </c>
      <c r="B16" s="33">
        <f>B13+B14+B15</f>
        <v>509010436</v>
      </c>
      <c r="C16" s="33">
        <f>C13+C14+C15</f>
        <v>523301860</v>
      </c>
      <c r="D16" s="32" t="s">
        <v>36</v>
      </c>
      <c r="E16" s="33">
        <f>E13+E14+E15</f>
        <v>476855646.27</v>
      </c>
      <c r="F16" s="33">
        <f>F13+F14+F15</f>
        <v>477457382.76</v>
      </c>
    </row>
    <row r="17" ht="28.5" customHeight="1" spans="1:6">
      <c r="A17" s="42" t="s">
        <v>14</v>
      </c>
      <c r="B17" s="40" t="s">
        <v>14</v>
      </c>
      <c r="C17" s="40" t="s">
        <v>14</v>
      </c>
      <c r="D17" s="32" t="s">
        <v>37</v>
      </c>
      <c r="E17" s="43">
        <f>B16-E16</f>
        <v>32154789.73</v>
      </c>
      <c r="F17" s="43">
        <f>C16-F16</f>
        <v>45844477.24</v>
      </c>
    </row>
    <row r="18" ht="28.5" customHeight="1" spans="1:6">
      <c r="A18" s="37" t="s">
        <v>54</v>
      </c>
      <c r="B18" s="12">
        <v>151210399.84</v>
      </c>
      <c r="C18" s="33">
        <f>E18</f>
        <v>183365189.57</v>
      </c>
      <c r="D18" s="32" t="s">
        <v>38</v>
      </c>
      <c r="E18" s="44">
        <f>B18+E17</f>
        <v>183365189.57</v>
      </c>
      <c r="F18" s="44">
        <f>C18+F17</f>
        <v>229209666.81</v>
      </c>
    </row>
    <row r="19" ht="28.5" customHeight="1" spans="1:6">
      <c r="A19" s="45" t="s">
        <v>24</v>
      </c>
      <c r="B19" s="43">
        <f>B16+B18</f>
        <v>660220835.84</v>
      </c>
      <c r="C19" s="43">
        <f>C16+C18</f>
        <v>706667049.57</v>
      </c>
      <c r="D19" s="45" t="s">
        <v>24</v>
      </c>
      <c r="E19" s="43">
        <f>E16+E18</f>
        <v>660220835.84</v>
      </c>
      <c r="F19" s="43">
        <f>F16+F18</f>
        <v>706667049.57</v>
      </c>
    </row>
    <row r="20" ht="28.5" customHeight="1" spans="1:6">
      <c r="A20" s="46"/>
      <c r="B20" s="47"/>
      <c r="C20" s="47"/>
      <c r="D20" s="48"/>
      <c r="E20" s="47"/>
      <c r="F20" s="49" t="s">
        <v>55</v>
      </c>
    </row>
  </sheetData>
  <mergeCells count="1">
    <mergeCell ref="A1:F1"/>
  </mergeCells>
  <printOptions horizontalCentered="1"/>
  <pageMargins left="0.393700787401575" right="0.393700787401575" top="0.393700787401575" bottom="0.393700787401575" header="0.51181" footer="0.51181"/>
  <pageSetup paperSize="9" scale="74" pageOrder="overThenDown" orientation="landscape" errors="blank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zoomScalePageLayoutView="60" workbookViewId="0">
      <selection activeCell="A1" sqref="A1:H1"/>
    </sheetView>
  </sheetViews>
  <sheetFormatPr defaultColWidth="8" defaultRowHeight="13.5" outlineLevelCol="7"/>
  <cols>
    <col min="1" max="1" width="44.4583333333333" style="1"/>
    <col min="2" max="2" width="8.45833333333333" style="1"/>
    <col min="3" max="4" width="27.25" style="1"/>
    <col min="5" max="5" width="54.5" style="1"/>
    <col min="6" max="6" width="8.45833333333333" style="1"/>
    <col min="7" max="8" width="27.25" style="1"/>
  </cols>
  <sheetData>
    <row r="1" ht="50.25" customHeight="1" spans="1:8">
      <c r="A1" s="2" t="s">
        <v>56</v>
      </c>
      <c r="B1" s="3"/>
      <c r="C1" s="3"/>
      <c r="D1" s="4"/>
      <c r="E1" s="4"/>
      <c r="F1" s="4"/>
      <c r="G1" s="4"/>
      <c r="H1" s="4"/>
    </row>
    <row r="2" ht="21.75" customHeight="1" spans="1:8">
      <c r="A2" s="5" t="s">
        <v>2</v>
      </c>
      <c r="B2" s="5"/>
      <c r="C2" s="5"/>
      <c r="D2" s="6"/>
      <c r="E2" s="6"/>
      <c r="F2" s="6"/>
      <c r="G2" s="6"/>
      <c r="H2" s="7" t="s">
        <v>57</v>
      </c>
    </row>
    <row r="3" ht="29.25" customHeight="1" spans="1:8">
      <c r="A3" s="8" t="s">
        <v>4</v>
      </c>
      <c r="B3" s="8" t="s">
        <v>58</v>
      </c>
      <c r="C3" s="8" t="s">
        <v>5</v>
      </c>
      <c r="D3" s="8" t="s">
        <v>6</v>
      </c>
      <c r="E3" s="8" t="s">
        <v>4</v>
      </c>
      <c r="F3" s="8" t="s">
        <v>58</v>
      </c>
      <c r="G3" s="8" t="s">
        <v>5</v>
      </c>
      <c r="H3" s="8" t="s">
        <v>6</v>
      </c>
    </row>
    <row r="4" ht="29.25" customHeight="1" spans="1:8">
      <c r="A4" s="9" t="s">
        <v>59</v>
      </c>
      <c r="B4" s="10" t="s">
        <v>14</v>
      </c>
      <c r="C4" s="10" t="s">
        <v>14</v>
      </c>
      <c r="D4" s="10" t="s">
        <v>14</v>
      </c>
      <c r="E4" s="11" t="s">
        <v>60</v>
      </c>
      <c r="F4" s="10" t="s">
        <v>61</v>
      </c>
      <c r="G4" s="12">
        <v>190381394.46</v>
      </c>
      <c r="H4" s="12">
        <v>199774728.93</v>
      </c>
    </row>
    <row r="5" ht="29.25" customHeight="1" spans="1:8">
      <c r="A5" s="9" t="s">
        <v>62</v>
      </c>
      <c r="B5" s="10" t="s">
        <v>63</v>
      </c>
      <c r="C5" s="13">
        <f>C6+C8</f>
        <v>207448</v>
      </c>
      <c r="D5" s="13">
        <f>D6+D8</f>
        <v>210143</v>
      </c>
      <c r="E5" s="14" t="s">
        <v>64</v>
      </c>
      <c r="F5" s="10" t="s">
        <v>14</v>
      </c>
      <c r="G5" s="10" t="s">
        <v>14</v>
      </c>
      <c r="H5" s="10" t="s">
        <v>14</v>
      </c>
    </row>
    <row r="6" ht="29.25" customHeight="1" spans="1:8">
      <c r="A6" s="9" t="s">
        <v>65</v>
      </c>
      <c r="B6" s="10" t="s">
        <v>63</v>
      </c>
      <c r="C6" s="15">
        <v>156670</v>
      </c>
      <c r="D6" s="15">
        <v>158723</v>
      </c>
      <c r="E6" s="14" t="s">
        <v>66</v>
      </c>
      <c r="F6" s="10" t="s">
        <v>61</v>
      </c>
      <c r="G6" s="12">
        <v>0</v>
      </c>
      <c r="H6" s="16">
        <f>G11</f>
        <v>0</v>
      </c>
    </row>
    <row r="7" ht="29.25" customHeight="1" spans="1:8">
      <c r="A7" s="9" t="s">
        <v>67</v>
      </c>
      <c r="B7" s="10" t="s">
        <v>63</v>
      </c>
      <c r="C7" s="15">
        <v>0</v>
      </c>
      <c r="D7" s="15">
        <v>0</v>
      </c>
      <c r="E7" s="14" t="s">
        <v>68</v>
      </c>
      <c r="F7" s="10" t="s">
        <v>61</v>
      </c>
      <c r="G7" s="12">
        <v>0</v>
      </c>
      <c r="H7" s="12">
        <v>0</v>
      </c>
    </row>
    <row r="8" ht="29.25" customHeight="1" spans="1:8">
      <c r="A8" s="9" t="s">
        <v>69</v>
      </c>
      <c r="B8" s="10" t="s">
        <v>63</v>
      </c>
      <c r="C8" s="15">
        <v>50778</v>
      </c>
      <c r="D8" s="15">
        <v>51420</v>
      </c>
      <c r="E8" s="14" t="s">
        <v>70</v>
      </c>
      <c r="F8" s="10" t="s">
        <v>61</v>
      </c>
      <c r="G8" s="16">
        <f>G9+G10</f>
        <v>0</v>
      </c>
      <c r="H8" s="16">
        <f>H9+H10</f>
        <v>0</v>
      </c>
    </row>
    <row r="9" ht="29.25" customHeight="1" spans="1:8">
      <c r="A9" s="9" t="s">
        <v>67</v>
      </c>
      <c r="B9" s="10" t="s">
        <v>63</v>
      </c>
      <c r="C9" s="15">
        <v>0</v>
      </c>
      <c r="D9" s="15">
        <v>0</v>
      </c>
      <c r="E9" s="11" t="s">
        <v>71</v>
      </c>
      <c r="F9" s="10" t="s">
        <v>61</v>
      </c>
      <c r="G9" s="12">
        <v>0</v>
      </c>
      <c r="H9" s="12">
        <v>0</v>
      </c>
    </row>
    <row r="10" ht="29.25" customHeight="1" spans="1:8">
      <c r="A10" s="9" t="s">
        <v>72</v>
      </c>
      <c r="B10" s="10" t="s">
        <v>63</v>
      </c>
      <c r="C10" s="15">
        <v>156670</v>
      </c>
      <c r="D10" s="15">
        <v>158723</v>
      </c>
      <c r="E10" s="11" t="s">
        <v>73</v>
      </c>
      <c r="F10" s="10" t="s">
        <v>61</v>
      </c>
      <c r="G10" s="12">
        <v>0</v>
      </c>
      <c r="H10" s="12">
        <v>0</v>
      </c>
    </row>
    <row r="11" ht="29.25" customHeight="1" spans="1:8">
      <c r="A11" s="9" t="s">
        <v>74</v>
      </c>
      <c r="B11" s="10" t="s">
        <v>63</v>
      </c>
      <c r="C11" s="15">
        <v>0</v>
      </c>
      <c r="D11" s="15">
        <v>0</v>
      </c>
      <c r="E11" s="14" t="s">
        <v>75</v>
      </c>
      <c r="F11" s="10" t="s">
        <v>61</v>
      </c>
      <c r="G11" s="12">
        <v>0</v>
      </c>
      <c r="H11" s="12">
        <v>0</v>
      </c>
    </row>
    <row r="12" ht="29.25" customHeight="1" spans="1:8">
      <c r="A12" s="9" t="s">
        <v>76</v>
      </c>
      <c r="B12" s="10" t="s">
        <v>61</v>
      </c>
      <c r="C12" s="16">
        <f>C15+C16</f>
        <v>9387625763.46</v>
      </c>
      <c r="D12" s="16">
        <f>D15+D16</f>
        <v>9800681297.05</v>
      </c>
      <c r="E12" s="14" t="s">
        <v>77</v>
      </c>
      <c r="F12" s="10" t="s">
        <v>61</v>
      </c>
      <c r="G12" s="12">
        <v>0</v>
      </c>
      <c r="H12" s="12">
        <v>0</v>
      </c>
    </row>
    <row r="13" ht="29.25" customHeight="1" spans="1:8">
      <c r="A13" s="9" t="s">
        <v>78</v>
      </c>
      <c r="B13" s="10" t="s">
        <v>14</v>
      </c>
      <c r="C13" s="10" t="s">
        <v>14</v>
      </c>
      <c r="D13" s="10" t="s">
        <v>14</v>
      </c>
      <c r="E13" s="14" t="s">
        <v>79</v>
      </c>
      <c r="F13" s="10" t="s">
        <v>61</v>
      </c>
      <c r="G13" s="12">
        <v>0</v>
      </c>
      <c r="H13" s="12">
        <v>0</v>
      </c>
    </row>
    <row r="14" ht="29.25" customHeight="1" spans="1:8">
      <c r="A14" s="9" t="s">
        <v>80</v>
      </c>
      <c r="B14" s="10" t="s">
        <v>61</v>
      </c>
      <c r="C14" s="12">
        <v>9387625763.46</v>
      </c>
      <c r="D14" s="12">
        <v>9800681297.05</v>
      </c>
      <c r="E14" s="17" t="s">
        <v>81</v>
      </c>
      <c r="F14" s="10" t="s">
        <v>14</v>
      </c>
      <c r="G14" s="10" t="s">
        <v>14</v>
      </c>
      <c r="H14" s="10" t="s">
        <v>14</v>
      </c>
    </row>
    <row r="15" ht="29.25" customHeight="1" spans="1:8">
      <c r="A15" s="9" t="s">
        <v>82</v>
      </c>
      <c r="B15" s="10" t="s">
        <v>61</v>
      </c>
      <c r="C15" s="12">
        <v>9387625763.46</v>
      </c>
      <c r="D15" s="12">
        <v>9800681297.05</v>
      </c>
      <c r="E15" s="11" t="s">
        <v>83</v>
      </c>
      <c r="F15" s="10" t="s">
        <v>63</v>
      </c>
      <c r="G15" s="15">
        <v>459852</v>
      </c>
      <c r="H15" s="15">
        <v>460010</v>
      </c>
    </row>
    <row r="16" ht="29.25" customHeight="1" spans="1:8">
      <c r="A16" s="9" t="s">
        <v>84</v>
      </c>
      <c r="B16" s="10" t="s">
        <v>61</v>
      </c>
      <c r="C16" s="12">
        <v>0</v>
      </c>
      <c r="D16" s="12">
        <v>0</v>
      </c>
      <c r="E16" s="11" t="s">
        <v>85</v>
      </c>
      <c r="F16" s="10" t="s">
        <v>86</v>
      </c>
      <c r="G16" s="16">
        <f>G17+G18</f>
        <v>1100</v>
      </c>
      <c r="H16" s="16">
        <f>H17+H18</f>
        <v>1130</v>
      </c>
    </row>
    <row r="17" ht="29.25" customHeight="1" spans="1:8">
      <c r="A17" s="17" t="s">
        <v>87</v>
      </c>
      <c r="B17" s="10" t="s">
        <v>88</v>
      </c>
      <c r="C17" s="16">
        <f>IF(C12=0,0,(C23+G8)/C12*100)</f>
        <v>8.99999999998509</v>
      </c>
      <c r="D17" s="16">
        <f>IF(D12=0,0,(D23+H8)/D12*100)</f>
        <v>8.99999999995409</v>
      </c>
      <c r="E17" s="11" t="s">
        <v>89</v>
      </c>
      <c r="F17" s="10" t="s">
        <v>86</v>
      </c>
      <c r="G17" s="12">
        <v>400</v>
      </c>
      <c r="H17" s="12">
        <v>400</v>
      </c>
    </row>
    <row r="18" ht="29.25" customHeight="1" spans="1:8">
      <c r="A18" s="11" t="s">
        <v>90</v>
      </c>
      <c r="B18" s="10" t="s">
        <v>88</v>
      </c>
      <c r="C18" s="12">
        <v>7</v>
      </c>
      <c r="D18" s="12">
        <v>7</v>
      </c>
      <c r="E18" s="11" t="s">
        <v>91</v>
      </c>
      <c r="F18" s="10" t="s">
        <v>86</v>
      </c>
      <c r="G18" s="12">
        <v>700</v>
      </c>
      <c r="H18" s="12">
        <v>730</v>
      </c>
    </row>
    <row r="19" ht="29.25" customHeight="1" spans="1:8">
      <c r="A19" s="11" t="s">
        <v>92</v>
      </c>
      <c r="B19" s="10" t="s">
        <v>88</v>
      </c>
      <c r="C19" s="12">
        <v>2</v>
      </c>
      <c r="D19" s="12">
        <v>2</v>
      </c>
      <c r="E19" s="9" t="s">
        <v>93</v>
      </c>
      <c r="F19" s="10" t="s">
        <v>14</v>
      </c>
      <c r="G19" s="10" t="s">
        <v>14</v>
      </c>
      <c r="H19" s="10" t="s">
        <v>14</v>
      </c>
    </row>
    <row r="20" ht="29.25" customHeight="1" spans="1:8">
      <c r="A20" s="11" t="s">
        <v>94</v>
      </c>
      <c r="B20" s="10" t="s">
        <v>88</v>
      </c>
      <c r="C20" s="12">
        <v>0</v>
      </c>
      <c r="D20" s="12">
        <v>0</v>
      </c>
      <c r="E20" s="11" t="s">
        <v>95</v>
      </c>
      <c r="F20" s="10" t="s">
        <v>63</v>
      </c>
      <c r="G20" s="15">
        <v>459852</v>
      </c>
      <c r="H20" s="15">
        <v>460010</v>
      </c>
    </row>
    <row r="21" ht="29.25" customHeight="1" spans="1:8">
      <c r="A21" s="17" t="s">
        <v>96</v>
      </c>
      <c r="B21" s="10" t="s">
        <v>86</v>
      </c>
      <c r="C21" s="16">
        <f>IF(C10=0,0,C12/C10)</f>
        <v>59919.7406233484</v>
      </c>
      <c r="D21" s="16">
        <f>IF(D10=0,0,D12/D10)</f>
        <v>61747.0769645861</v>
      </c>
      <c r="E21" s="11" t="s">
        <v>97</v>
      </c>
      <c r="F21" s="10" t="s">
        <v>86</v>
      </c>
      <c r="G21" s="12">
        <v>65</v>
      </c>
      <c r="H21" s="12">
        <v>55</v>
      </c>
    </row>
    <row r="22" ht="29.25" customHeight="1" spans="1:8">
      <c r="A22" s="14" t="s">
        <v>98</v>
      </c>
      <c r="B22" s="10" t="s">
        <v>14</v>
      </c>
      <c r="C22" s="10" t="s">
        <v>14</v>
      </c>
      <c r="D22" s="10" t="s">
        <v>14</v>
      </c>
      <c r="E22" s="11" t="s">
        <v>99</v>
      </c>
      <c r="F22" s="10" t="s">
        <v>61</v>
      </c>
      <c r="G22" s="16">
        <v>33720000</v>
      </c>
      <c r="H22" s="16">
        <v>29890380</v>
      </c>
    </row>
    <row r="23" ht="29.25" customHeight="1" spans="1:8">
      <c r="A23" s="11" t="s">
        <v>100</v>
      </c>
      <c r="B23" s="10" t="s">
        <v>61</v>
      </c>
      <c r="C23" s="16">
        <f>C24+G4</f>
        <v>844886318.71</v>
      </c>
      <c r="D23" s="16">
        <f>D24+H4</f>
        <v>882061316.73</v>
      </c>
      <c r="E23" s="11" t="s">
        <v>101</v>
      </c>
      <c r="F23" s="10" t="s">
        <v>86</v>
      </c>
      <c r="G23" s="16">
        <v>73.33</v>
      </c>
      <c r="H23" s="16">
        <v>64.98</v>
      </c>
    </row>
    <row r="24" ht="29.25" customHeight="1" spans="1:8">
      <c r="A24" s="11" t="s">
        <v>102</v>
      </c>
      <c r="B24" s="10" t="s">
        <v>61</v>
      </c>
      <c r="C24" s="12">
        <v>654504924.25</v>
      </c>
      <c r="D24" s="12">
        <v>682286587.8</v>
      </c>
      <c r="E24" s="10" t="s">
        <v>14</v>
      </c>
      <c r="F24" s="10" t="s">
        <v>14</v>
      </c>
      <c r="G24" s="10" t="s">
        <v>14</v>
      </c>
      <c r="H24" s="10" t="s">
        <v>14</v>
      </c>
    </row>
    <row r="25" ht="28.5" customHeight="1" spans="1:8">
      <c r="A25" s="18"/>
      <c r="B25" s="18"/>
      <c r="C25" s="18"/>
      <c r="D25" s="18"/>
      <c r="E25" s="18"/>
      <c r="F25" s="19"/>
      <c r="G25" s="18"/>
      <c r="H25" s="20" t="s">
        <v>103</v>
      </c>
    </row>
  </sheetData>
  <mergeCells count="1">
    <mergeCell ref="A1:H1"/>
  </mergeCells>
  <pageMargins left="1.18110236220472" right="1.18110236220472" top="1.18110236220472" bottom="1.18110236220472" header="0.51181" footer="0.51181"/>
  <pageSetup paperSize="9" pageOrder="overThenDown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社预05-职工医疗保险预算表</vt:lpstr>
      <vt:lpstr>社预06-城乡居民医保预算表</vt:lpstr>
      <vt:lpstr>社预附04-基本医疗保险基础资料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问米</cp:lastModifiedBy>
  <dcterms:created xsi:type="dcterms:W3CDTF">2026-01-21T11:19:00Z</dcterms:created>
  <dcterms:modified xsi:type="dcterms:W3CDTF">2026-09-10T08:28:03Z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69B146055184402484A16B605DDF581A_12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